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72.16.40.174\share3\R7（2025）\02　認知症施策・地域ケア推進課\★原油価格・物価高騰対策\07_事業所への周知（HP掲載含む）\01_県HP・専用サイト\01_事業周知\専用サイト掲載資料\様式（修正済）\"/>
    </mc:Choice>
  </mc:AlternateContent>
  <xr:revisionPtr revIDLastSave="0" documentId="13_ncr:1_{262C06F6-4699-46F8-91B2-C36963A0318E}" xr6:coauthVersionLast="47" xr6:coauthVersionMax="47" xr10:uidLastSave="{00000000-0000-0000-0000-000000000000}"/>
  <bookViews>
    <workbookView xWindow="-110" yWindow="-110" windowWidth="19420" windowHeight="10300" tabRatio="717" xr2:uid="{00000000-000D-0000-FFFF-FFFF00000000}"/>
  </bookViews>
  <sheets>
    <sheet name="①申請書兼請求書（必須）" sheetId="8" r:id="rId1"/>
    <sheet name="②申請・実績一覧 （必須）" sheetId="9" r:id="rId2"/>
    <sheet name="③委任状（任意・要押印）" sheetId="5" r:id="rId3"/>
    <sheet name="④口座通帳写し（必須）" sheetId="6" r:id="rId4"/>
    <sheet name="⑤みなし有料重説写し" sheetId="7" r:id="rId5"/>
    <sheet name="DB" sheetId="3" state="hidden" r:id="rId6"/>
    <sheet name="台帳格納" sheetId="4" state="hidden" r:id="rId7"/>
  </sheets>
  <definedNames>
    <definedName name="_xlnm._FilterDatabase" localSheetId="1" hidden="1">'②申請・実績一覧 （必須）'!$B$4:$Q$35</definedName>
    <definedName name="①入所系">DB!$C$4:$C$15</definedName>
    <definedName name="①入所系支援金区分">DB!$J$4:$J$8</definedName>
    <definedName name="②入所系【有料】">DB!$D$4:$D$6</definedName>
    <definedName name="②入所系【有料】支援金区分">DB!$K$4:$K$8</definedName>
    <definedName name="③通所系">DB!$E$4:$E$10</definedName>
    <definedName name="③通所系・小規模多機能">DB!$F$4:$F$6</definedName>
    <definedName name="③通所系・小規模多機能支援金区分">DB!$M$4</definedName>
    <definedName name="③通所系支援金区分">DB!$L$4:$L$5</definedName>
    <definedName name="④訪問系">DB!$G$4:$G$16</definedName>
    <definedName name="④訪問系支援金区分">DB!$N$4</definedName>
    <definedName name="_xlnm.Print_Area" localSheetId="0">'①申請書兼請求書（必須）'!$B$2:$P$81</definedName>
    <definedName name="_xlnm.Print_Area" localSheetId="1">'②申請・実績一覧 （必須）'!$A$1:$P$45</definedName>
    <definedName name="_xlnm.Print_Area" localSheetId="2">'③委任状（任意・要押印）'!$B$1:$N$45</definedName>
    <definedName name="_xlnm.Print_Area" localSheetId="3">'④口座通帳写し（必須）'!$B$1:$I$49</definedName>
    <definedName name="_xlnm.Print_Area" localSheetId="4">⑤みなし有料重説写し!$B$1:$I$100</definedName>
    <definedName name="_xlnm.Print_Area" localSheetId="5">DB!$A$1:$AD$1207</definedName>
    <definedName name="_xlnm.Print_Area" localSheetId="6">台帳格納!$A$1:$AL$34</definedName>
    <definedName name="_xlnm.Print_Titles" localSheetId="1">'②申請・実績一覧 （必須）'!$1:$4</definedName>
    <definedName name="確認済フラグ">DB!$V$3:$V$17</definedName>
    <definedName name="金融機関コード">DB!$Y$3:$Z$1207</definedName>
    <definedName name="支援金額">DB!$P$3:$T$17</definedName>
    <definedName name="施設区分">DB!$B$3:$B$8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9" l="1"/>
  <c r="J7" i="9"/>
  <c r="AQ7" i="9"/>
  <c r="D62" i="7" l="1"/>
  <c r="D12" i="7"/>
  <c r="D12" i="6"/>
  <c r="H22" i="5"/>
  <c r="H21" i="5"/>
  <c r="I54" i="7" l="1"/>
  <c r="I4" i="6"/>
  <c r="I4" i="7"/>
  <c r="H35" i="5"/>
  <c r="H34" i="5"/>
  <c r="L23" i="5" l="1"/>
  <c r="H23" i="5"/>
  <c r="N2" i="5"/>
  <c r="P2" i="9" l="1"/>
  <c r="AN6" i="9"/>
  <c r="AO6" i="9"/>
  <c r="W6" i="9"/>
  <c r="X6" i="9" l="1"/>
  <c r="AU35" i="9"/>
  <c r="AR35" i="9"/>
  <c r="AQ35" i="9"/>
  <c r="AO35" i="9"/>
  <c r="AP35" i="9" s="1"/>
  <c r="AN35" i="9"/>
  <c r="AL35" i="9"/>
  <c r="AM35" i="9" s="1"/>
  <c r="W35" i="9"/>
  <c r="X35" i="9" s="1"/>
  <c r="U35" i="9"/>
  <c r="V35" i="9" s="1"/>
  <c r="S35" i="9"/>
  <c r="T35" i="9" s="1"/>
  <c r="J35" i="9"/>
  <c r="AU34" i="9"/>
  <c r="AR34" i="9"/>
  <c r="AQ34" i="9"/>
  <c r="AO34" i="9"/>
  <c r="AP34" i="9" s="1"/>
  <c r="AN34" i="9"/>
  <c r="AL34" i="9"/>
  <c r="AM34" i="9" s="1"/>
  <c r="W34" i="9"/>
  <c r="X34" i="9" s="1"/>
  <c r="U34" i="9"/>
  <c r="V34" i="9" s="1"/>
  <c r="S34" i="9"/>
  <c r="T34" i="9" s="1"/>
  <c r="J34" i="9"/>
  <c r="AU33" i="9"/>
  <c r="AR33" i="9"/>
  <c r="AQ33" i="9"/>
  <c r="AO33" i="9"/>
  <c r="AP33" i="9" s="1"/>
  <c r="AN33" i="9"/>
  <c r="AL33" i="9"/>
  <c r="AM33" i="9" s="1"/>
  <c r="W33" i="9"/>
  <c r="X33" i="9" s="1"/>
  <c r="U33" i="9"/>
  <c r="V33" i="9" s="1"/>
  <c r="S33" i="9"/>
  <c r="T33" i="9" s="1"/>
  <c r="J33" i="9"/>
  <c r="AU32" i="9"/>
  <c r="AR32" i="9"/>
  <c r="AQ32" i="9"/>
  <c r="AO32" i="9"/>
  <c r="AP32" i="9" s="1"/>
  <c r="AN32" i="9"/>
  <c r="AL32" i="9"/>
  <c r="AM32" i="9" s="1"/>
  <c r="W32" i="9"/>
  <c r="X32" i="9" s="1"/>
  <c r="U32" i="9"/>
  <c r="V32" i="9" s="1"/>
  <c r="S32" i="9"/>
  <c r="T32" i="9" s="1"/>
  <c r="J32" i="9"/>
  <c r="AU31" i="9"/>
  <c r="AR31" i="9"/>
  <c r="AQ31" i="9"/>
  <c r="AO31" i="9"/>
  <c r="AP31" i="9" s="1"/>
  <c r="AN31" i="9"/>
  <c r="AL31" i="9"/>
  <c r="AM31" i="9" s="1"/>
  <c r="W31" i="9"/>
  <c r="X31" i="9" s="1"/>
  <c r="U31" i="9"/>
  <c r="V31" i="9" s="1"/>
  <c r="S31" i="9"/>
  <c r="T31" i="9" s="1"/>
  <c r="J31" i="9"/>
  <c r="AU30" i="9"/>
  <c r="AR30" i="9"/>
  <c r="AQ30" i="9"/>
  <c r="AO30" i="9"/>
  <c r="AP30" i="9" s="1"/>
  <c r="AN30" i="9"/>
  <c r="AL30" i="9"/>
  <c r="AM30" i="9" s="1"/>
  <c r="W30" i="9"/>
  <c r="X30" i="9" s="1"/>
  <c r="U30" i="9"/>
  <c r="V30" i="9" s="1"/>
  <c r="S30" i="9"/>
  <c r="T30" i="9" s="1"/>
  <c r="J30" i="9"/>
  <c r="AU29" i="9"/>
  <c r="AR29" i="9"/>
  <c r="AQ29" i="9"/>
  <c r="AO29" i="9"/>
  <c r="AP29" i="9" s="1"/>
  <c r="AN29" i="9"/>
  <c r="AL29" i="9"/>
  <c r="AM29" i="9" s="1"/>
  <c r="W29" i="9"/>
  <c r="X29" i="9" s="1"/>
  <c r="U29" i="9"/>
  <c r="V29" i="9" s="1"/>
  <c r="S29" i="9"/>
  <c r="T29" i="9" s="1"/>
  <c r="J29" i="9"/>
  <c r="AU28" i="9"/>
  <c r="AR28" i="9"/>
  <c r="AQ28" i="9"/>
  <c r="AO28" i="9"/>
  <c r="AP28" i="9" s="1"/>
  <c r="AN28" i="9"/>
  <c r="AL28" i="9"/>
  <c r="AM28" i="9" s="1"/>
  <c r="W28" i="9"/>
  <c r="X28" i="9" s="1"/>
  <c r="U28" i="9"/>
  <c r="V28" i="9" s="1"/>
  <c r="S28" i="9"/>
  <c r="T28" i="9" s="1"/>
  <c r="J28" i="9"/>
  <c r="AU27" i="9"/>
  <c r="AR27" i="9"/>
  <c r="AQ27" i="9"/>
  <c r="AO27" i="9"/>
  <c r="AP27" i="9" s="1"/>
  <c r="AN27" i="9"/>
  <c r="AL27" i="9"/>
  <c r="AM27" i="9" s="1"/>
  <c r="W27" i="9"/>
  <c r="X27" i="9" s="1"/>
  <c r="U27" i="9"/>
  <c r="V27" i="9" s="1"/>
  <c r="S27" i="9"/>
  <c r="T27" i="9" s="1"/>
  <c r="J27" i="9"/>
  <c r="AU26" i="9"/>
  <c r="AR26" i="9"/>
  <c r="AQ26" i="9"/>
  <c r="AO26" i="9"/>
  <c r="AP26" i="9" s="1"/>
  <c r="AN26" i="9"/>
  <c r="AL26" i="9"/>
  <c r="AM26" i="9" s="1"/>
  <c r="W26" i="9"/>
  <c r="X26" i="9" s="1"/>
  <c r="U26" i="9"/>
  <c r="V26" i="9" s="1"/>
  <c r="S26" i="9"/>
  <c r="T26" i="9" s="1"/>
  <c r="J26" i="9"/>
  <c r="AU25" i="9"/>
  <c r="AR25" i="9"/>
  <c r="AQ25" i="9"/>
  <c r="AO25" i="9"/>
  <c r="AP25" i="9" s="1"/>
  <c r="AN25" i="9"/>
  <c r="AL25" i="9"/>
  <c r="AM25" i="9" s="1"/>
  <c r="W25" i="9"/>
  <c r="X25" i="9" s="1"/>
  <c r="U25" i="9"/>
  <c r="V25" i="9" s="1"/>
  <c r="S25" i="9"/>
  <c r="T25" i="9" s="1"/>
  <c r="J25" i="9"/>
  <c r="AU24" i="9"/>
  <c r="AR24" i="9"/>
  <c r="AQ24" i="9"/>
  <c r="AO24" i="9"/>
  <c r="AP24" i="9" s="1"/>
  <c r="AN24" i="9"/>
  <c r="AL24" i="9"/>
  <c r="AM24" i="9" s="1"/>
  <c r="W24" i="9"/>
  <c r="X24" i="9" s="1"/>
  <c r="U24" i="9"/>
  <c r="V24" i="9" s="1"/>
  <c r="S24" i="9"/>
  <c r="T24" i="9" s="1"/>
  <c r="J24" i="9"/>
  <c r="AU23" i="9"/>
  <c r="AR23" i="9"/>
  <c r="AQ23" i="9"/>
  <c r="AO23" i="9"/>
  <c r="AP23" i="9" s="1"/>
  <c r="AN23" i="9"/>
  <c r="AL23" i="9"/>
  <c r="AM23" i="9" s="1"/>
  <c r="AF23" i="9"/>
  <c r="W23" i="9"/>
  <c r="X23" i="9" s="1"/>
  <c r="U23" i="9"/>
  <c r="V23" i="9" s="1"/>
  <c r="S23" i="9"/>
  <c r="T23" i="9" s="1"/>
  <c r="J23" i="9"/>
  <c r="AU22" i="9"/>
  <c r="AR22" i="9"/>
  <c r="AQ22" i="9"/>
  <c r="AO22" i="9"/>
  <c r="AP22" i="9" s="1"/>
  <c r="AN22" i="9"/>
  <c r="AL22" i="9"/>
  <c r="AM22" i="9" s="1"/>
  <c r="W22" i="9"/>
  <c r="X22" i="9" s="1"/>
  <c r="U22" i="9"/>
  <c r="V22" i="9" s="1"/>
  <c r="S22" i="9"/>
  <c r="T22" i="9" s="1"/>
  <c r="J22" i="9"/>
  <c r="AU21" i="9"/>
  <c r="AR21" i="9"/>
  <c r="AQ21" i="9"/>
  <c r="AO21" i="9"/>
  <c r="AP21" i="9" s="1"/>
  <c r="AN21" i="9"/>
  <c r="AL21" i="9"/>
  <c r="AM21" i="9" s="1"/>
  <c r="W21" i="9"/>
  <c r="X21" i="9" s="1"/>
  <c r="U21" i="9"/>
  <c r="V21" i="9" s="1"/>
  <c r="S21" i="9"/>
  <c r="T21" i="9" s="1"/>
  <c r="J21" i="9"/>
  <c r="AU20" i="9"/>
  <c r="AR20" i="9"/>
  <c r="AQ20" i="9"/>
  <c r="AO20" i="9"/>
  <c r="AP20" i="9" s="1"/>
  <c r="AN20" i="9"/>
  <c r="AL20" i="9"/>
  <c r="AM20" i="9" s="1"/>
  <c r="W20" i="9"/>
  <c r="X20" i="9" s="1"/>
  <c r="U20" i="9"/>
  <c r="V20" i="9" s="1"/>
  <c r="S20" i="9"/>
  <c r="T20" i="9" s="1"/>
  <c r="J20" i="9"/>
  <c r="AU19" i="9"/>
  <c r="AR19" i="9"/>
  <c r="AQ19" i="9"/>
  <c r="AO19" i="9"/>
  <c r="AP19" i="9" s="1"/>
  <c r="AN19" i="9"/>
  <c r="AL19" i="9"/>
  <c r="AM19" i="9" s="1"/>
  <c r="W19" i="9"/>
  <c r="X19" i="9" s="1"/>
  <c r="U19" i="9"/>
  <c r="V19" i="9" s="1"/>
  <c r="S19" i="9"/>
  <c r="T19" i="9" s="1"/>
  <c r="J19" i="9"/>
  <c r="AU18" i="9"/>
  <c r="AR18" i="9"/>
  <c r="AQ18" i="9"/>
  <c r="AO18" i="9"/>
  <c r="AP18" i="9" s="1"/>
  <c r="AN18" i="9"/>
  <c r="AL18" i="9"/>
  <c r="AM18" i="9" s="1"/>
  <c r="W18" i="9"/>
  <c r="X18" i="9" s="1"/>
  <c r="U18" i="9"/>
  <c r="V18" i="9" s="1"/>
  <c r="S18" i="9"/>
  <c r="T18" i="9" s="1"/>
  <c r="J18" i="9"/>
  <c r="AU17" i="9"/>
  <c r="AR17" i="9"/>
  <c r="AQ17" i="9"/>
  <c r="AO17" i="9"/>
  <c r="AP17" i="9" s="1"/>
  <c r="AN17" i="9"/>
  <c r="AL17" i="9"/>
  <c r="AM17" i="9" s="1"/>
  <c r="W17" i="9"/>
  <c r="X17" i="9" s="1"/>
  <c r="U17" i="9"/>
  <c r="V17" i="9" s="1"/>
  <c r="S17" i="9"/>
  <c r="T17" i="9" s="1"/>
  <c r="J17" i="9"/>
  <c r="AU16" i="9"/>
  <c r="AR16" i="9"/>
  <c r="AQ16" i="9"/>
  <c r="AO16" i="9"/>
  <c r="AP16" i="9" s="1"/>
  <c r="AN16" i="9"/>
  <c r="AL16" i="9"/>
  <c r="AM16" i="9" s="1"/>
  <c r="W16" i="9"/>
  <c r="X16" i="9" s="1"/>
  <c r="U16" i="9"/>
  <c r="V16" i="9" s="1"/>
  <c r="S16" i="9"/>
  <c r="T16" i="9" s="1"/>
  <c r="J16" i="9"/>
  <c r="AU15" i="9"/>
  <c r="AR15" i="9"/>
  <c r="AQ15" i="9"/>
  <c r="AO15" i="9"/>
  <c r="AP15" i="9" s="1"/>
  <c r="AN15" i="9"/>
  <c r="AL15" i="9"/>
  <c r="AM15" i="9" s="1"/>
  <c r="W15" i="9"/>
  <c r="X15" i="9" s="1"/>
  <c r="U15" i="9"/>
  <c r="V15" i="9" s="1"/>
  <c r="S15" i="9"/>
  <c r="T15" i="9" s="1"/>
  <c r="J15" i="9"/>
  <c r="AU14" i="9"/>
  <c r="AR14" i="9"/>
  <c r="AQ14" i="9"/>
  <c r="AO14" i="9"/>
  <c r="AP14" i="9" s="1"/>
  <c r="AN14" i="9"/>
  <c r="AL14" i="9"/>
  <c r="AM14" i="9" s="1"/>
  <c r="W14" i="9"/>
  <c r="X14" i="9" s="1"/>
  <c r="U14" i="9"/>
  <c r="V14" i="9" s="1"/>
  <c r="S14" i="9"/>
  <c r="T14" i="9" s="1"/>
  <c r="J14" i="9"/>
  <c r="AU13" i="9"/>
  <c r="AR13" i="9"/>
  <c r="AQ13" i="9"/>
  <c r="AO13" i="9"/>
  <c r="AP13" i="9" s="1"/>
  <c r="AN13" i="9"/>
  <c r="AL13" i="9"/>
  <c r="AM13" i="9" s="1"/>
  <c r="W13" i="9"/>
  <c r="X13" i="9" s="1"/>
  <c r="U13" i="9"/>
  <c r="V13" i="9" s="1"/>
  <c r="S13" i="9"/>
  <c r="T13" i="9" s="1"/>
  <c r="J13" i="9"/>
  <c r="AU12" i="9"/>
  <c r="AR12" i="9"/>
  <c r="AQ12" i="9"/>
  <c r="AO12" i="9"/>
  <c r="AP12" i="9" s="1"/>
  <c r="AN12" i="9"/>
  <c r="AL12" i="9"/>
  <c r="AM12" i="9" s="1"/>
  <c r="W12" i="9"/>
  <c r="X12" i="9" s="1"/>
  <c r="U12" i="9"/>
  <c r="V12" i="9" s="1"/>
  <c r="S12" i="9"/>
  <c r="T12" i="9" s="1"/>
  <c r="J12" i="9"/>
  <c r="AU11" i="9"/>
  <c r="AR11" i="9"/>
  <c r="AQ11" i="9"/>
  <c r="AO11" i="9"/>
  <c r="AP11" i="9" s="1"/>
  <c r="AN11" i="9"/>
  <c r="AL11" i="9"/>
  <c r="AM11" i="9" s="1"/>
  <c r="W11" i="9"/>
  <c r="X11" i="9" s="1"/>
  <c r="U11" i="9"/>
  <c r="V11" i="9" s="1"/>
  <c r="S11" i="9"/>
  <c r="T11" i="9" s="1"/>
  <c r="J11" i="9"/>
  <c r="AU10" i="9"/>
  <c r="AR10" i="9"/>
  <c r="AQ10" i="9"/>
  <c r="AO10" i="9"/>
  <c r="AP10" i="9" s="1"/>
  <c r="AN10" i="9"/>
  <c r="AL10" i="9"/>
  <c r="AM10" i="9" s="1"/>
  <c r="W10" i="9"/>
  <c r="X10" i="9" s="1"/>
  <c r="U10" i="9"/>
  <c r="V10" i="9" s="1"/>
  <c r="S10" i="9"/>
  <c r="T10" i="9" s="1"/>
  <c r="J10" i="9"/>
  <c r="AU9" i="9"/>
  <c r="AR9" i="9"/>
  <c r="AQ9" i="9"/>
  <c r="AO9" i="9"/>
  <c r="AP9" i="9" s="1"/>
  <c r="AN9" i="9"/>
  <c r="AL9" i="9"/>
  <c r="AM9" i="9" s="1"/>
  <c r="W9" i="9"/>
  <c r="X9" i="9" s="1"/>
  <c r="U9" i="9"/>
  <c r="V9" i="9" s="1"/>
  <c r="S9" i="9"/>
  <c r="T9" i="9" s="1"/>
  <c r="J9" i="9"/>
  <c r="AU8" i="9"/>
  <c r="AR8" i="9"/>
  <c r="AQ8" i="9"/>
  <c r="AO8" i="9"/>
  <c r="AP8" i="9" s="1"/>
  <c r="AN8" i="9"/>
  <c r="AL8" i="9"/>
  <c r="AM8" i="9" s="1"/>
  <c r="W8" i="9"/>
  <c r="X8" i="9" s="1"/>
  <c r="U8" i="9"/>
  <c r="V8" i="9" s="1"/>
  <c r="S8" i="9"/>
  <c r="T8" i="9" s="1"/>
  <c r="J8" i="9"/>
  <c r="AU7" i="9"/>
  <c r="AR7" i="9"/>
  <c r="AO7" i="9"/>
  <c r="AP7" i="9" s="1"/>
  <c r="AN7" i="9"/>
  <c r="AL7" i="9"/>
  <c r="AM7" i="9" s="1"/>
  <c r="W7" i="9"/>
  <c r="X7" i="9" s="1"/>
  <c r="U7" i="9"/>
  <c r="V7" i="9" s="1"/>
  <c r="S7" i="9"/>
  <c r="T7" i="9" s="1"/>
  <c r="AU6" i="9"/>
  <c r="AR6" i="9"/>
  <c r="AQ6" i="9"/>
  <c r="AP6" i="9"/>
  <c r="AL6" i="9"/>
  <c r="U6" i="9"/>
  <c r="V6" i="9" s="1"/>
  <c r="S6" i="9"/>
  <c r="T6" i="9" s="1"/>
  <c r="AJ4" i="9"/>
  <c r="AJ26" i="9" s="1"/>
  <c r="AI4" i="9"/>
  <c r="AI21" i="9" s="1"/>
  <c r="AG4" i="9"/>
  <c r="AG35" i="9" s="1"/>
  <c r="AH35" i="9" s="1"/>
  <c r="AF4" i="9"/>
  <c r="AF27" i="9" s="1"/>
  <c r="AD4" i="9"/>
  <c r="AD22" i="9" s="1"/>
  <c r="AC4" i="9"/>
  <c r="AC6" i="9" s="1"/>
  <c r="AB4" i="9"/>
  <c r="AB6" i="9" s="1"/>
  <c r="AA4" i="9"/>
  <c r="AA6" i="9" s="1"/>
  <c r="Y4" i="9"/>
  <c r="Y6" i="9" s="1"/>
  <c r="Z6" i="9" s="1"/>
  <c r="AS6" i="9" l="1"/>
  <c r="AT6" i="9" s="1"/>
  <c r="AF22" i="9"/>
  <c r="AJ18" i="9"/>
  <c r="AG6" i="9"/>
  <c r="AH6" i="9" s="1"/>
  <c r="AG18" i="9"/>
  <c r="AH18" i="9" s="1"/>
  <c r="AI19" i="9"/>
  <c r="AG22" i="9"/>
  <c r="AH22" i="9" s="1"/>
  <c r="AJ7" i="9"/>
  <c r="AI22" i="9"/>
  <c r="AI18" i="9"/>
  <c r="AI32" i="9"/>
  <c r="AG23" i="9"/>
  <c r="AH23" i="9" s="1"/>
  <c r="AG19" i="9"/>
  <c r="AH19" i="9" s="1"/>
  <c r="AI6" i="9"/>
  <c r="AJ6" i="9"/>
  <c r="AJ16" i="9"/>
  <c r="AF19" i="9"/>
  <c r="AI23" i="9"/>
  <c r="AM6" i="9"/>
  <c r="AD18" i="9"/>
  <c r="AC8" i="9"/>
  <c r="AC13" i="9"/>
  <c r="AD7" i="9"/>
  <c r="AD8" i="9"/>
  <c r="AD13" i="9"/>
  <c r="AF28" i="9"/>
  <c r="AG12" i="9"/>
  <c r="AH12" i="9" s="1"/>
  <c r="AF13" i="9"/>
  <c r="AV19" i="9"/>
  <c r="AW19" i="9" s="1"/>
  <c r="AD12" i="9"/>
  <c r="AG17" i="9"/>
  <c r="AH17" i="9" s="1"/>
  <c r="AF12" i="9"/>
  <c r="AF7" i="9"/>
  <c r="AF8" i="9"/>
  <c r="AD6" i="9"/>
  <c r="AE6" i="9" s="1"/>
  <c r="AG7" i="9"/>
  <c r="AH7" i="9" s="1"/>
  <c r="AG8" i="9"/>
  <c r="AH8" i="9" s="1"/>
  <c r="AG11" i="9"/>
  <c r="AH11" i="9" s="1"/>
  <c r="AI12" i="9"/>
  <c r="AG13" i="9"/>
  <c r="AH13" i="9" s="1"/>
  <c r="AA13" i="9"/>
  <c r="AC12" i="9"/>
  <c r="AB13" i="9"/>
  <c r="AG14" i="9"/>
  <c r="AH14" i="9" s="1"/>
  <c r="AF6" i="9"/>
  <c r="AI7" i="9"/>
  <c r="AK7" i="9" s="1"/>
  <c r="AI8" i="9"/>
  <c r="AK8" i="9" s="1"/>
  <c r="AI11" i="9"/>
  <c r="AI13" i="9"/>
  <c r="AK13" i="9" s="1"/>
  <c r="AI16" i="9"/>
  <c r="AB34" i="9"/>
  <c r="AC34" i="9"/>
  <c r="AG30" i="9"/>
  <c r="AH30" i="9" s="1"/>
  <c r="AD33" i="9"/>
  <c r="AD34" i="9"/>
  <c r="AF33" i="9"/>
  <c r="AF34" i="9"/>
  <c r="AB23" i="9"/>
  <c r="AG24" i="9"/>
  <c r="AH24" i="9" s="1"/>
  <c r="AG33" i="9"/>
  <c r="AH33" i="9" s="1"/>
  <c r="AG34" i="9"/>
  <c r="AH34" i="9" s="1"/>
  <c r="AD19" i="9"/>
  <c r="AC23" i="9"/>
  <c r="AI33" i="9"/>
  <c r="AI34" i="9"/>
  <c r="AD23" i="9"/>
  <c r="Y14" i="9"/>
  <c r="Z14" i="9" s="1"/>
  <c r="Y24" i="9"/>
  <c r="Z24" i="9" s="1"/>
  <c r="AA35" i="9"/>
  <c r="AJ8" i="9"/>
  <c r="AA14" i="9"/>
  <c r="AA24" i="9"/>
  <c r="AB35" i="9"/>
  <c r="AJ11" i="9"/>
  <c r="AJ12" i="9"/>
  <c r="AB14" i="9"/>
  <c r="AB24" i="9"/>
  <c r="AJ33" i="9"/>
  <c r="AC35" i="9"/>
  <c r="AC14" i="9"/>
  <c r="AC24" i="9"/>
  <c r="AJ32" i="9"/>
  <c r="AD35" i="9"/>
  <c r="AD14" i="9"/>
  <c r="AJ22" i="9"/>
  <c r="AD24" i="9"/>
  <c r="AC28" i="9"/>
  <c r="Y29" i="9"/>
  <c r="Z29" i="9" s="1"/>
  <c r="AJ34" i="9"/>
  <c r="AF35" i="9"/>
  <c r="AJ13" i="9"/>
  <c r="AF14" i="9"/>
  <c r="AJ23" i="9"/>
  <c r="AF24" i="9"/>
  <c r="AD28" i="9"/>
  <c r="AA29" i="9"/>
  <c r="AI35" i="9"/>
  <c r="AJ35" i="9"/>
  <c r="AB29" i="9"/>
  <c r="AA18" i="9"/>
  <c r="AI24" i="9"/>
  <c r="AG27" i="9"/>
  <c r="AH27" i="9" s="1"/>
  <c r="AG28" i="9"/>
  <c r="AH28" i="9" s="1"/>
  <c r="AC29" i="9"/>
  <c r="Y30" i="9"/>
  <c r="Z30" i="9" s="1"/>
  <c r="AJ14" i="9"/>
  <c r="AB7" i="9"/>
  <c r="AJ24" i="9"/>
  <c r="AI27" i="9"/>
  <c r="AI28" i="9"/>
  <c r="AK28" i="9" s="1"/>
  <c r="AD29" i="9"/>
  <c r="AA30" i="9"/>
  <c r="Y35" i="9"/>
  <c r="Z35" i="9" s="1"/>
  <c r="AD17" i="9"/>
  <c r="AB18" i="9"/>
  <c r="AC7" i="9"/>
  <c r="Y8" i="9"/>
  <c r="Z8" i="9" s="1"/>
  <c r="AF17" i="9"/>
  <c r="AC18" i="9"/>
  <c r="Y19" i="9"/>
  <c r="Z19" i="9" s="1"/>
  <c r="AJ27" i="9"/>
  <c r="AJ28" i="9"/>
  <c r="AF29" i="9"/>
  <c r="AB30" i="9"/>
  <c r="AJ21" i="9"/>
  <c r="AK21" i="9" s="1"/>
  <c r="AA8" i="9"/>
  <c r="AA19" i="9"/>
  <c r="AG29" i="9"/>
  <c r="AH29" i="9" s="1"/>
  <c r="AC30" i="9"/>
  <c r="AB8" i="9"/>
  <c r="AI17" i="9"/>
  <c r="AF18" i="9"/>
  <c r="AB19" i="9"/>
  <c r="AG20" i="9"/>
  <c r="AH20" i="9" s="1"/>
  <c r="AI29" i="9"/>
  <c r="AD30" i="9"/>
  <c r="AJ17" i="9"/>
  <c r="AC19" i="9"/>
  <c r="AJ29" i="9"/>
  <c r="AF30" i="9"/>
  <c r="Y13" i="9"/>
  <c r="Z13" i="9" s="1"/>
  <c r="AK18" i="9"/>
  <c r="AA34" i="9"/>
  <c r="AA25" i="9"/>
  <c r="AB10" i="9"/>
  <c r="AG9" i="9"/>
  <c r="AH9" i="9" s="1"/>
  <c r="AC10" i="9"/>
  <c r="Y11" i="9"/>
  <c r="Z11" i="9" s="1"/>
  <c r="AI14" i="9"/>
  <c r="AD15" i="9"/>
  <c r="AA16" i="9"/>
  <c r="AJ19" i="9"/>
  <c r="AF20" i="9"/>
  <c r="AB21" i="9"/>
  <c r="AG25" i="9"/>
  <c r="AH25" i="9" s="1"/>
  <c r="AC26" i="9"/>
  <c r="Y27" i="9"/>
  <c r="Z27" i="9" s="1"/>
  <c r="AI30" i="9"/>
  <c r="AD31" i="9"/>
  <c r="AA32" i="9"/>
  <c r="Y25" i="9"/>
  <c r="Z25" i="9" s="1"/>
  <c r="Y20" i="9"/>
  <c r="Z20" i="9" s="1"/>
  <c r="AB9" i="9"/>
  <c r="Y10" i="9"/>
  <c r="Z10" i="9" s="1"/>
  <c r="AA10" i="9"/>
  <c r="AD25" i="9"/>
  <c r="AA26" i="9"/>
  <c r="AB31" i="9"/>
  <c r="Y32" i="9"/>
  <c r="Z32" i="9" s="1"/>
  <c r="AI9" i="9"/>
  <c r="AD10" i="9"/>
  <c r="AA11" i="9"/>
  <c r="AB16" i="9"/>
  <c r="AC21" i="9"/>
  <c r="Y22" i="9"/>
  <c r="Z22" i="9" s="1"/>
  <c r="AD21" i="9"/>
  <c r="AF26" i="9"/>
  <c r="AC32" i="9"/>
  <c r="AG10" i="9"/>
  <c r="AH10" i="9" s="1"/>
  <c r="AC11" i="9"/>
  <c r="Y12" i="9"/>
  <c r="Z12" i="9" s="1"/>
  <c r="AI15" i="9"/>
  <c r="AD16" i="9"/>
  <c r="AA17" i="9"/>
  <c r="AJ20" i="9"/>
  <c r="AF21" i="9"/>
  <c r="AB22" i="9"/>
  <c r="AG26" i="9"/>
  <c r="AH26" i="9" s="1"/>
  <c r="AC27" i="9"/>
  <c r="Y28" i="9"/>
  <c r="Z28" i="9" s="1"/>
  <c r="AI31" i="9"/>
  <c r="AD32" i="9"/>
  <c r="AA33" i="9"/>
  <c r="Y9" i="9"/>
  <c r="Z9" i="9" s="1"/>
  <c r="AA9" i="9"/>
  <c r="AA20" i="9"/>
  <c r="AC9" i="9"/>
  <c r="AA15" i="9"/>
  <c r="AB20" i="9"/>
  <c r="AC25" i="9"/>
  <c r="AD9" i="9"/>
  <c r="AB15" i="9"/>
  <c r="Y21" i="9"/>
  <c r="Z21" i="9" s="1"/>
  <c r="AF9" i="9"/>
  <c r="AC15" i="9"/>
  <c r="AB26" i="9"/>
  <c r="AD26" i="9"/>
  <c r="AA27" i="9"/>
  <c r="AJ30" i="9"/>
  <c r="AF31" i="9"/>
  <c r="AB32" i="9"/>
  <c r="AJ9" i="9"/>
  <c r="AB11" i="9"/>
  <c r="AG15" i="9"/>
  <c r="AH15" i="9" s="1"/>
  <c r="AC16" i="9"/>
  <c r="AI20" i="9"/>
  <c r="AA22" i="9"/>
  <c r="AJ25" i="9"/>
  <c r="AB27" i="9"/>
  <c r="AG31" i="9"/>
  <c r="AH31" i="9" s="1"/>
  <c r="Y33" i="9"/>
  <c r="Z33" i="9" s="1"/>
  <c r="Y7" i="9"/>
  <c r="Z7" i="9" s="1"/>
  <c r="AI10" i="9"/>
  <c r="AD11" i="9"/>
  <c r="AA12" i="9"/>
  <c r="AJ15" i="9"/>
  <c r="AF16" i="9"/>
  <c r="AB17" i="9"/>
  <c r="AG21" i="9"/>
  <c r="AH21" i="9" s="1"/>
  <c r="AC22" i="9"/>
  <c r="Y23" i="9"/>
  <c r="Z23" i="9" s="1"/>
  <c r="AI26" i="9"/>
  <c r="AK26" i="9" s="1"/>
  <c r="AD27" i="9"/>
  <c r="AA28" i="9"/>
  <c r="AJ31" i="9"/>
  <c r="AF32" i="9"/>
  <c r="AB33" i="9"/>
  <c r="Y15" i="9"/>
  <c r="Z15" i="9" s="1"/>
  <c r="AB25" i="9"/>
  <c r="Y31" i="9"/>
  <c r="Z31" i="9" s="1"/>
  <c r="Y26" i="9"/>
  <c r="Z26" i="9" s="1"/>
  <c r="AA31" i="9"/>
  <c r="AC20" i="9"/>
  <c r="Y16" i="9"/>
  <c r="Z16" i="9" s="1"/>
  <c r="AD20" i="9"/>
  <c r="AA21" i="9"/>
  <c r="AF25" i="9"/>
  <c r="AC31" i="9"/>
  <c r="AF15" i="9"/>
  <c r="AI25" i="9"/>
  <c r="AK25" i="9" s="1"/>
  <c r="AF10" i="9"/>
  <c r="Y17" i="9"/>
  <c r="Z17" i="9" s="1"/>
  <c r="AA7" i="9"/>
  <c r="AJ10" i="9"/>
  <c r="AF11" i="9"/>
  <c r="AB12" i="9"/>
  <c r="AG16" i="9"/>
  <c r="AH16" i="9" s="1"/>
  <c r="AC17" i="9"/>
  <c r="Y18" i="9"/>
  <c r="Z18" i="9" s="1"/>
  <c r="AA23" i="9"/>
  <c r="AB28" i="9"/>
  <c r="AG32" i="9"/>
  <c r="AH32" i="9" s="1"/>
  <c r="AC33" i="9"/>
  <c r="Y34" i="9"/>
  <c r="Z34" i="9" s="1"/>
  <c r="AV8" i="9"/>
  <c r="AW8" i="9" s="1"/>
  <c r="AV7" i="9"/>
  <c r="AW7" i="9" s="1"/>
  <c r="AV30" i="9"/>
  <c r="AW30" i="9" s="1"/>
  <c r="AV9" i="9"/>
  <c r="AW9" i="9" s="1"/>
  <c r="AS10" i="9"/>
  <c r="AT10" i="9" s="1"/>
  <c r="AV25" i="9"/>
  <c r="AW25" i="9" s="1"/>
  <c r="AS26" i="9"/>
  <c r="AT26" i="9" s="1"/>
  <c r="AV20" i="9"/>
  <c r="AW20" i="9" s="1"/>
  <c r="AV15" i="9"/>
  <c r="AW15" i="9" s="1"/>
  <c r="AS16" i="9"/>
  <c r="AT16" i="9" s="1"/>
  <c r="AV31" i="9"/>
  <c r="AW31" i="9" s="1"/>
  <c r="AV10" i="9"/>
  <c r="AW10" i="9" s="1"/>
  <c r="AV26" i="9"/>
  <c r="AW26" i="9" s="1"/>
  <c r="AV21" i="9"/>
  <c r="AW21" i="9" s="1"/>
  <c r="AV16" i="9"/>
  <c r="AW16" i="9" s="1"/>
  <c r="AV32" i="9"/>
  <c r="AW32" i="9" s="1"/>
  <c r="AS33" i="9"/>
  <c r="AT33" i="9" s="1"/>
  <c r="AV14" i="9"/>
  <c r="AW14" i="9" s="1"/>
  <c r="AV22" i="9"/>
  <c r="AW22" i="9" s="1"/>
  <c r="AV6" i="9"/>
  <c r="AW6" i="9" s="1"/>
  <c r="AV17" i="9"/>
  <c r="AW17" i="9" s="1"/>
  <c r="AV33" i="9"/>
  <c r="AW33" i="9" s="1"/>
  <c r="AV11" i="9"/>
  <c r="AW11" i="9" s="1"/>
  <c r="AS12" i="9"/>
  <c r="AT12" i="9" s="1"/>
  <c r="AV27" i="9"/>
  <c r="AW27" i="9" s="1"/>
  <c r="AV12" i="9"/>
  <c r="AW12" i="9" s="1"/>
  <c r="AV28" i="9"/>
  <c r="AW28" i="9" s="1"/>
  <c r="AS8" i="9"/>
  <c r="AT8" i="9" s="1"/>
  <c r="AV23" i="9"/>
  <c r="AW23" i="9" s="1"/>
  <c r="AS24" i="9"/>
  <c r="AT24" i="9" s="1"/>
  <c r="AV18" i="9"/>
  <c r="AW18" i="9" s="1"/>
  <c r="AV34" i="9"/>
  <c r="AW34" i="9" s="1"/>
  <c r="AV13" i="9"/>
  <c r="AW13" i="9" s="1"/>
  <c r="AV29" i="9"/>
  <c r="AW29" i="9" s="1"/>
  <c r="AV24" i="9"/>
  <c r="AW24" i="9" s="1"/>
  <c r="AV35" i="9"/>
  <c r="AW35" i="9" s="1"/>
  <c r="J36" i="9"/>
  <c r="AS31" i="9"/>
  <c r="AT31" i="9" s="1"/>
  <c r="AS35" i="9"/>
  <c r="AT35" i="9" s="1"/>
  <c r="AS18" i="9"/>
  <c r="AT18" i="9" s="1"/>
  <c r="AS21" i="9"/>
  <c r="AT21" i="9" s="1"/>
  <c r="AS25" i="9"/>
  <c r="AT25" i="9" s="1"/>
  <c r="AS15" i="9"/>
  <c r="AT15" i="9" s="1"/>
  <c r="AS32" i="9"/>
  <c r="AT32" i="9" s="1"/>
  <c r="AS14" i="9"/>
  <c r="AT14" i="9" s="1"/>
  <c r="AS17" i="9"/>
  <c r="AT17" i="9" s="1"/>
  <c r="AS30" i="9"/>
  <c r="AT30" i="9" s="1"/>
  <c r="AS11" i="9"/>
  <c r="AT11" i="9" s="1"/>
  <c r="AS34" i="9"/>
  <c r="AT34" i="9" s="1"/>
  <c r="AS27" i="9"/>
  <c r="AT27" i="9" s="1"/>
  <c r="AS7" i="9"/>
  <c r="AT7" i="9" s="1"/>
  <c r="AS13" i="9"/>
  <c r="AT13" i="9" s="1"/>
  <c r="AS19" i="9"/>
  <c r="AT19" i="9" s="1"/>
  <c r="AS29" i="9"/>
  <c r="AT29" i="9" s="1"/>
  <c r="AS23" i="9"/>
  <c r="AT23" i="9" s="1"/>
  <c r="AS9" i="9"/>
  <c r="AT9" i="9" s="1"/>
  <c r="AS22" i="9"/>
  <c r="AT22" i="9" s="1"/>
  <c r="AS20" i="9"/>
  <c r="AT20" i="9" s="1"/>
  <c r="AS28" i="9"/>
  <c r="AT28" i="9" s="1"/>
  <c r="R38" i="8"/>
  <c r="S37" i="8"/>
  <c r="S36" i="8"/>
  <c r="S35" i="8"/>
  <c r="S34" i="8"/>
  <c r="S33" i="8"/>
  <c r="T33" i="8" s="1"/>
  <c r="H33" i="5" s="1"/>
  <c r="S32" i="8"/>
  <c r="L32" i="5" s="1"/>
  <c r="S31" i="8"/>
  <c r="S30" i="8"/>
  <c r="S29" i="8"/>
  <c r="S24" i="8"/>
  <c r="S17" i="8"/>
  <c r="S16" i="8"/>
  <c r="S15" i="8"/>
  <c r="S14" i="8"/>
  <c r="S13" i="8"/>
  <c r="S12" i="8"/>
  <c r="S9" i="8"/>
  <c r="S8" i="8"/>
  <c r="S11" i="8"/>
  <c r="S10" i="8"/>
  <c r="S7" i="8"/>
  <c r="S6" i="8"/>
  <c r="S2" i="8"/>
  <c r="AK6" i="9" l="1"/>
  <c r="P6" i="9" s="1"/>
  <c r="K36" i="9"/>
  <c r="F21" i="8"/>
  <c r="U34" i="8"/>
  <c r="L33" i="5"/>
  <c r="T30" i="8"/>
  <c r="O31" i="8" s="1"/>
  <c r="H32" i="5"/>
  <c r="AK19" i="9"/>
  <c r="AK12" i="9"/>
  <c r="AK22" i="9"/>
  <c r="AK32" i="9"/>
  <c r="AK16" i="9"/>
  <c r="AK23" i="9"/>
  <c r="AK20" i="9"/>
  <c r="AE12" i="9"/>
  <c r="AK33" i="9"/>
  <c r="AE23" i="9"/>
  <c r="P23" i="9" s="1"/>
  <c r="AK14" i="9"/>
  <c r="AK29" i="9"/>
  <c r="AK34" i="9"/>
  <c r="AK11" i="9"/>
  <c r="AK24" i="9"/>
  <c r="AE13" i="9"/>
  <c r="P13" i="9" s="1"/>
  <c r="AK17" i="9"/>
  <c r="AE34" i="9"/>
  <c r="AF36" i="9"/>
  <c r="AG36" i="9" s="1"/>
  <c r="D36" i="9" s="1"/>
  <c r="AE7" i="9"/>
  <c r="P7" i="9" s="1"/>
  <c r="AK30" i="9"/>
  <c r="AK35" i="9"/>
  <c r="AE24" i="9"/>
  <c r="AE18" i="9"/>
  <c r="P18" i="9" s="1"/>
  <c r="AE11" i="9"/>
  <c r="AE19" i="9"/>
  <c r="AE30" i="9"/>
  <c r="AE29" i="9"/>
  <c r="P29" i="9" s="1"/>
  <c r="AE14" i="9"/>
  <c r="P14" i="9" s="1"/>
  <c r="AE28" i="9"/>
  <c r="P28" i="9" s="1"/>
  <c r="AE8" i="9"/>
  <c r="AK9" i="9"/>
  <c r="AK27" i="9"/>
  <c r="AE17" i="9"/>
  <c r="AE35" i="9"/>
  <c r="AK15" i="9"/>
  <c r="AE16" i="9"/>
  <c r="P16" i="9" s="1"/>
  <c r="AE10" i="9"/>
  <c r="AE15" i="9"/>
  <c r="AE9" i="9"/>
  <c r="AE21" i="9"/>
  <c r="P21" i="9" s="1"/>
  <c r="AE26" i="9"/>
  <c r="P26" i="9" s="1"/>
  <c r="AE20" i="9"/>
  <c r="AE27" i="9"/>
  <c r="AE33" i="9"/>
  <c r="AE22" i="9"/>
  <c r="AK10" i="9"/>
  <c r="AE32" i="9"/>
  <c r="AE31" i="9"/>
  <c r="AK31" i="9"/>
  <c r="AE25" i="9"/>
  <c r="P25" i="9" s="1"/>
  <c r="P33" i="9" l="1"/>
  <c r="P20" i="9"/>
  <c r="P22" i="9"/>
  <c r="P19" i="9"/>
  <c r="P32" i="9"/>
  <c r="P12" i="9"/>
  <c r="P17" i="9"/>
  <c r="P34" i="9"/>
  <c r="P11" i="9"/>
  <c r="P30" i="9"/>
  <c r="P15" i="9"/>
  <c r="P35" i="9"/>
  <c r="P24" i="9"/>
  <c r="P8" i="9"/>
  <c r="P10" i="9"/>
  <c r="P27" i="9"/>
  <c r="AH36" i="9"/>
  <c r="P9" i="9"/>
  <c r="P31" i="9"/>
  <c r="AK5" i="4" l="1"/>
  <c r="AM34" i="4"/>
  <c r="AM33" i="4"/>
  <c r="AM32" i="4"/>
  <c r="AM31" i="4"/>
  <c r="AM30" i="4"/>
  <c r="AM29" i="4"/>
  <c r="AM28" i="4"/>
  <c r="AM27" i="4"/>
  <c r="AM26" i="4"/>
  <c r="AM25" i="4"/>
  <c r="AM24" i="4"/>
  <c r="AM23" i="4"/>
  <c r="AM22" i="4"/>
  <c r="AM21" i="4"/>
  <c r="AM20" i="4"/>
  <c r="AM19" i="4"/>
  <c r="AM18" i="4"/>
  <c r="AM17" i="4"/>
  <c r="AM16" i="4"/>
  <c r="AM15" i="4"/>
  <c r="AM14" i="4"/>
  <c r="AM13" i="4"/>
  <c r="AM12" i="4"/>
  <c r="AM11" i="4"/>
  <c r="AM10" i="4"/>
  <c r="AM9" i="4"/>
  <c r="AM8" i="4"/>
  <c r="AM7" i="4"/>
  <c r="AM6" i="4"/>
  <c r="AM5" i="4"/>
  <c r="H38" i="5" l="1"/>
  <c r="H41" i="5"/>
  <c r="H40" i="5"/>
  <c r="H39" i="5"/>
  <c r="AD34" i="4" l="1"/>
  <c r="AD33" i="4"/>
  <c r="AD32" i="4"/>
  <c r="AD31" i="4"/>
  <c r="AD30" i="4"/>
  <c r="AD29" i="4"/>
  <c r="AD28" i="4"/>
  <c r="AD27" i="4"/>
  <c r="AD26" i="4"/>
  <c r="AD25" i="4"/>
  <c r="AD24" i="4"/>
  <c r="AD23" i="4"/>
  <c r="AD22" i="4"/>
  <c r="AD21" i="4"/>
  <c r="AD20" i="4"/>
  <c r="AD19" i="4"/>
  <c r="AD18" i="4"/>
  <c r="AD17" i="4"/>
  <c r="AD16" i="4"/>
  <c r="AD15" i="4"/>
  <c r="AD14" i="4"/>
  <c r="AD13" i="4"/>
  <c r="AD12" i="4"/>
  <c r="AD11" i="4"/>
  <c r="AD10" i="4"/>
  <c r="AD9" i="4"/>
  <c r="AD8" i="4"/>
  <c r="AD7" i="4"/>
  <c r="AD6" i="4"/>
  <c r="AD5" i="4"/>
  <c r="AA29" i="4" l="1"/>
  <c r="AB29" i="4"/>
  <c r="AC29" i="4"/>
  <c r="AE29" i="4"/>
  <c r="AF29" i="4"/>
  <c r="AG29" i="4"/>
  <c r="AH29" i="4"/>
  <c r="AI29" i="4"/>
  <c r="AK29" i="4"/>
  <c r="AA30" i="4"/>
  <c r="AB30" i="4"/>
  <c r="AC30" i="4"/>
  <c r="AE30" i="4"/>
  <c r="AF30" i="4"/>
  <c r="AG30" i="4"/>
  <c r="AH30" i="4"/>
  <c r="AI30" i="4"/>
  <c r="AK30" i="4"/>
  <c r="AA31" i="4"/>
  <c r="AB31" i="4"/>
  <c r="AC31" i="4"/>
  <c r="AE31" i="4"/>
  <c r="AF31" i="4"/>
  <c r="AG31" i="4"/>
  <c r="AH31" i="4"/>
  <c r="AI31" i="4"/>
  <c r="AK31" i="4"/>
  <c r="AA32" i="4"/>
  <c r="AB32" i="4"/>
  <c r="AC32" i="4"/>
  <c r="AE32" i="4"/>
  <c r="AF32" i="4"/>
  <c r="AG32" i="4"/>
  <c r="AH32" i="4"/>
  <c r="AI32" i="4"/>
  <c r="AK32" i="4"/>
  <c r="AA33" i="4"/>
  <c r="AB33" i="4"/>
  <c r="AC33" i="4"/>
  <c r="AE33" i="4"/>
  <c r="AF33" i="4"/>
  <c r="AG33" i="4"/>
  <c r="AH33" i="4"/>
  <c r="AI33" i="4"/>
  <c r="AK33" i="4"/>
  <c r="AA34" i="4"/>
  <c r="AB34" i="4"/>
  <c r="AC34" i="4"/>
  <c r="AE34" i="4"/>
  <c r="AF34" i="4"/>
  <c r="AG34" i="4"/>
  <c r="AH34" i="4"/>
  <c r="AI34" i="4"/>
  <c r="AK34" i="4"/>
  <c r="AA6" i="4"/>
  <c r="AB6" i="4"/>
  <c r="AC6" i="4"/>
  <c r="D6" i="4" s="1"/>
  <c r="AE6" i="4"/>
  <c r="AF6" i="4"/>
  <c r="AG6" i="4"/>
  <c r="AH6" i="4"/>
  <c r="AI6" i="4"/>
  <c r="AK6" i="4"/>
  <c r="AA7" i="4"/>
  <c r="AB7" i="4"/>
  <c r="AC7" i="4"/>
  <c r="AE7" i="4"/>
  <c r="AF7" i="4"/>
  <c r="AG7" i="4"/>
  <c r="AH7" i="4"/>
  <c r="AI7" i="4"/>
  <c r="AK7" i="4"/>
  <c r="AA8" i="4"/>
  <c r="AB8" i="4"/>
  <c r="AC8" i="4"/>
  <c r="E8" i="4" s="1"/>
  <c r="AE8" i="4"/>
  <c r="AF8" i="4"/>
  <c r="AG8" i="4"/>
  <c r="AH8" i="4"/>
  <c r="AI8" i="4"/>
  <c r="AK8" i="4"/>
  <c r="AA9" i="4"/>
  <c r="AB9" i="4"/>
  <c r="AC9" i="4"/>
  <c r="V9" i="4" s="1"/>
  <c r="AE9" i="4"/>
  <c r="AF9" i="4"/>
  <c r="AG9" i="4"/>
  <c r="AH9" i="4"/>
  <c r="AI9" i="4"/>
  <c r="AK9" i="4"/>
  <c r="AA10" i="4"/>
  <c r="AB10" i="4"/>
  <c r="AC10" i="4"/>
  <c r="X10" i="4" s="1"/>
  <c r="AE10" i="4"/>
  <c r="AF10" i="4"/>
  <c r="AG10" i="4"/>
  <c r="AH10" i="4"/>
  <c r="AI10" i="4"/>
  <c r="AK10" i="4"/>
  <c r="AA11" i="4"/>
  <c r="AB11" i="4"/>
  <c r="AC11" i="4"/>
  <c r="L11" i="4" s="1"/>
  <c r="AE11" i="4"/>
  <c r="AF11" i="4"/>
  <c r="AG11" i="4"/>
  <c r="AH11" i="4"/>
  <c r="AI11" i="4"/>
  <c r="AK11" i="4"/>
  <c r="AA12" i="4"/>
  <c r="AB12" i="4"/>
  <c r="AC12" i="4"/>
  <c r="T12" i="4" s="1"/>
  <c r="AE12" i="4"/>
  <c r="AF12" i="4"/>
  <c r="AG12" i="4"/>
  <c r="AH12" i="4"/>
  <c r="AI12" i="4"/>
  <c r="AK12" i="4"/>
  <c r="AA13" i="4"/>
  <c r="AB13" i="4"/>
  <c r="AC13" i="4"/>
  <c r="G13" i="4" s="1"/>
  <c r="AE13" i="4"/>
  <c r="AF13" i="4"/>
  <c r="AG13" i="4"/>
  <c r="AH13" i="4"/>
  <c r="AI13" i="4"/>
  <c r="AK13" i="4"/>
  <c r="AA14" i="4"/>
  <c r="AB14" i="4"/>
  <c r="AC14" i="4"/>
  <c r="AE14" i="4"/>
  <c r="AF14" i="4"/>
  <c r="AG14" i="4"/>
  <c r="AH14" i="4"/>
  <c r="AI14" i="4"/>
  <c r="AK14" i="4"/>
  <c r="AA15" i="4"/>
  <c r="AB15" i="4"/>
  <c r="AC15" i="4"/>
  <c r="AE15" i="4"/>
  <c r="AF15" i="4"/>
  <c r="AG15" i="4"/>
  <c r="AH15" i="4"/>
  <c r="AI15" i="4"/>
  <c r="AK15" i="4"/>
  <c r="AA16" i="4"/>
  <c r="AB16" i="4"/>
  <c r="AC16" i="4"/>
  <c r="AE16" i="4"/>
  <c r="AF16" i="4"/>
  <c r="AG16" i="4"/>
  <c r="AH16" i="4"/>
  <c r="AI16" i="4"/>
  <c r="AK16" i="4"/>
  <c r="AA17" i="4"/>
  <c r="AB17" i="4"/>
  <c r="AC17" i="4"/>
  <c r="AE17" i="4"/>
  <c r="AF17" i="4"/>
  <c r="AG17" i="4"/>
  <c r="AH17" i="4"/>
  <c r="AI17" i="4"/>
  <c r="AK17" i="4"/>
  <c r="AA18" i="4"/>
  <c r="AB18" i="4"/>
  <c r="AC18" i="4"/>
  <c r="AE18" i="4"/>
  <c r="AF18" i="4"/>
  <c r="AG18" i="4"/>
  <c r="AH18" i="4"/>
  <c r="AI18" i="4"/>
  <c r="AK18" i="4"/>
  <c r="AA19" i="4"/>
  <c r="AB19" i="4"/>
  <c r="AC19" i="4"/>
  <c r="AE19" i="4"/>
  <c r="AF19" i="4"/>
  <c r="AG19" i="4"/>
  <c r="AH19" i="4"/>
  <c r="AI19" i="4"/>
  <c r="AK19" i="4"/>
  <c r="AA20" i="4"/>
  <c r="AB20" i="4"/>
  <c r="AC20" i="4"/>
  <c r="AE20" i="4"/>
  <c r="AF20" i="4"/>
  <c r="AG20" i="4"/>
  <c r="AH20" i="4"/>
  <c r="AI20" i="4"/>
  <c r="AK20" i="4"/>
  <c r="AA21" i="4"/>
  <c r="AB21" i="4"/>
  <c r="AC21" i="4"/>
  <c r="AE21" i="4"/>
  <c r="AF21" i="4"/>
  <c r="AG21" i="4"/>
  <c r="AH21" i="4"/>
  <c r="AI21" i="4"/>
  <c r="AJ21" i="4"/>
  <c r="AK21" i="4"/>
  <c r="AA22" i="4"/>
  <c r="AB22" i="4"/>
  <c r="AC22" i="4"/>
  <c r="AE22" i="4"/>
  <c r="AF22" i="4"/>
  <c r="AG22" i="4"/>
  <c r="AH22" i="4"/>
  <c r="AI22" i="4"/>
  <c r="AK22" i="4"/>
  <c r="AA23" i="4"/>
  <c r="AB23" i="4"/>
  <c r="AC23" i="4"/>
  <c r="AE23" i="4"/>
  <c r="AF23" i="4"/>
  <c r="AG23" i="4"/>
  <c r="AH23" i="4"/>
  <c r="AI23" i="4"/>
  <c r="AK23" i="4"/>
  <c r="AA24" i="4"/>
  <c r="AB24" i="4"/>
  <c r="AC24" i="4"/>
  <c r="AE24" i="4"/>
  <c r="AF24" i="4"/>
  <c r="AG24" i="4"/>
  <c r="AH24" i="4"/>
  <c r="AI24" i="4"/>
  <c r="AK24" i="4"/>
  <c r="AA25" i="4"/>
  <c r="AB25" i="4"/>
  <c r="AC25" i="4"/>
  <c r="AE25" i="4"/>
  <c r="AF25" i="4"/>
  <c r="AG25" i="4"/>
  <c r="AH25" i="4"/>
  <c r="AI25" i="4"/>
  <c r="AK25" i="4"/>
  <c r="AA26" i="4"/>
  <c r="AB26" i="4"/>
  <c r="AC26" i="4"/>
  <c r="AE26" i="4"/>
  <c r="AF26" i="4"/>
  <c r="AG26" i="4"/>
  <c r="AH26" i="4"/>
  <c r="AI26" i="4"/>
  <c r="AK26" i="4"/>
  <c r="AA27" i="4"/>
  <c r="AB27" i="4"/>
  <c r="AC27" i="4"/>
  <c r="AE27" i="4"/>
  <c r="AF27" i="4"/>
  <c r="AG27" i="4"/>
  <c r="AH27" i="4"/>
  <c r="AI27" i="4"/>
  <c r="AK27" i="4"/>
  <c r="AA28" i="4"/>
  <c r="AB28" i="4"/>
  <c r="AC28" i="4"/>
  <c r="AE28" i="4"/>
  <c r="AF28" i="4"/>
  <c r="AG28" i="4"/>
  <c r="AH28" i="4"/>
  <c r="AI28" i="4"/>
  <c r="AK28" i="4"/>
  <c r="AB5" i="4"/>
  <c r="AC5" i="4"/>
  <c r="E5" i="4" s="1"/>
  <c r="AE5" i="4"/>
  <c r="AF5" i="4"/>
  <c r="AG5" i="4"/>
  <c r="AH5" i="4"/>
  <c r="AI5" i="4"/>
  <c r="AA5" i="4"/>
  <c r="AJ33" i="4"/>
  <c r="AJ32" i="4"/>
  <c r="AJ31" i="4"/>
  <c r="AJ30" i="4"/>
  <c r="AJ29" i="4"/>
  <c r="AJ28" i="4"/>
  <c r="AJ27" i="4"/>
  <c r="AJ26" i="4"/>
  <c r="AJ25" i="4"/>
  <c r="AJ24" i="4"/>
  <c r="AJ34" i="4"/>
  <c r="AJ23" i="4"/>
  <c r="AJ22" i="4"/>
  <c r="AJ20" i="4"/>
  <c r="AJ18" i="4"/>
  <c r="AJ15" i="4"/>
  <c r="AJ12" i="4"/>
  <c r="AJ11" i="4"/>
  <c r="AJ7" i="4"/>
  <c r="AJ5" i="4"/>
  <c r="B14" i="4"/>
  <c r="D14" i="4"/>
  <c r="G14" i="4"/>
  <c r="U14" i="4"/>
  <c r="W14" i="4"/>
  <c r="X14" i="4"/>
  <c r="E14" i="4"/>
  <c r="F14" i="4"/>
  <c r="N14" i="4"/>
  <c r="V14" i="4"/>
  <c r="P14" i="4"/>
  <c r="O14" i="4"/>
  <c r="B13" i="4"/>
  <c r="D13" i="4"/>
  <c r="T14" i="4"/>
  <c r="M14" i="4"/>
  <c r="K14" i="4"/>
  <c r="K13" i="4"/>
  <c r="J14" i="4"/>
  <c r="L14" i="4"/>
  <c r="I14" i="4"/>
  <c r="N6" i="4"/>
  <c r="U10" i="4"/>
  <c r="M5" i="4"/>
  <c r="T7" i="4"/>
  <c r="J9" i="4"/>
  <c r="I7" i="4"/>
  <c r="V11" i="4"/>
  <c r="B9" i="4"/>
  <c r="F7" i="4"/>
  <c r="M7" i="4"/>
  <c r="E9" i="4"/>
  <c r="G6" i="4"/>
  <c r="F6" i="4"/>
  <c r="W8" i="4"/>
  <c r="I9" i="4"/>
  <c r="K7" i="4"/>
  <c r="T9" i="4"/>
  <c r="J7" i="4"/>
  <c r="U7" i="4"/>
  <c r="L7" i="4"/>
  <c r="F5" i="4"/>
  <c r="W6" i="4"/>
  <c r="N11" i="4"/>
  <c r="K9" i="4"/>
  <c r="D9" i="4"/>
  <c r="X7" i="4"/>
  <c r="F9" i="4"/>
  <c r="G7" i="4"/>
  <c r="J5" i="4"/>
  <c r="L6" i="4"/>
  <c r="K11" i="4"/>
  <c r="E10" i="4"/>
  <c r="D7" i="4"/>
  <c r="B6" i="4"/>
  <c r="M9" i="4"/>
  <c r="G11" i="4"/>
  <c r="W7" i="4"/>
  <c r="E7" i="4"/>
  <c r="G9" i="4"/>
  <c r="N9" i="4"/>
  <c r="B7" i="4"/>
  <c r="N7" i="4"/>
  <c r="N8" i="4"/>
  <c r="V7" i="4"/>
  <c r="J8" i="4"/>
  <c r="U11" i="4"/>
  <c r="D10" i="4" l="1"/>
  <c r="G10" i="4"/>
  <c r="I5" i="4"/>
  <c r="L12" i="4"/>
  <c r="T13" i="4"/>
  <c r="J12" i="4"/>
  <c r="V6" i="4"/>
  <c r="U5" i="4"/>
  <c r="T6" i="4"/>
  <c r="T5" i="4"/>
  <c r="D8" i="4"/>
  <c r="W5" i="4"/>
  <c r="O13" i="4"/>
  <c r="M13" i="4"/>
  <c r="X9" i="4"/>
  <c r="W9" i="4"/>
  <c r="P13" i="4"/>
  <c r="D11" i="4"/>
  <c r="U9" i="4"/>
  <c r="B11" i="4"/>
  <c r="F8" i="4"/>
  <c r="X8" i="4"/>
  <c r="L9" i="4"/>
  <c r="V13" i="4"/>
  <c r="Q21" i="4"/>
  <c r="K21" i="4"/>
  <c r="I21" i="4"/>
  <c r="W21" i="4"/>
  <c r="P21" i="4"/>
  <c r="O21" i="4"/>
  <c r="L21" i="4"/>
  <c r="J21" i="4"/>
  <c r="G21" i="4"/>
  <c r="V21" i="4"/>
  <c r="N21" i="4"/>
  <c r="H21" i="4"/>
  <c r="F21" i="4"/>
  <c r="M21" i="4"/>
  <c r="Y21" i="4"/>
  <c r="X21" i="4"/>
  <c r="E21" i="4"/>
  <c r="T21" i="4"/>
  <c r="R21" i="4"/>
  <c r="D21" i="4"/>
  <c r="C21" i="4"/>
  <c r="U21" i="4"/>
  <c r="S21" i="4"/>
  <c r="B21" i="4"/>
  <c r="Y32" i="4"/>
  <c r="I32" i="4"/>
  <c r="Q32" i="4"/>
  <c r="N32" i="4"/>
  <c r="X32" i="4"/>
  <c r="H32" i="4"/>
  <c r="M32" i="4"/>
  <c r="W32" i="4"/>
  <c r="G32" i="4"/>
  <c r="D32" i="4"/>
  <c r="C32" i="4"/>
  <c r="V32" i="4"/>
  <c r="F32" i="4"/>
  <c r="B32" i="4"/>
  <c r="U32" i="4"/>
  <c r="E32" i="4"/>
  <c r="T32" i="4"/>
  <c r="S32" i="4"/>
  <c r="R32" i="4"/>
  <c r="P32" i="4"/>
  <c r="O32" i="4"/>
  <c r="K32" i="4"/>
  <c r="L32" i="4"/>
  <c r="J32" i="4"/>
  <c r="N10" i="4"/>
  <c r="F10" i="4"/>
  <c r="Y24" i="4"/>
  <c r="I24" i="4"/>
  <c r="C24" i="4"/>
  <c r="Q24" i="4"/>
  <c r="X24" i="4"/>
  <c r="H24" i="4"/>
  <c r="D24" i="4"/>
  <c r="W24" i="4"/>
  <c r="G24" i="4"/>
  <c r="S24" i="4"/>
  <c r="P24" i="4"/>
  <c r="O24" i="4"/>
  <c r="M24" i="4"/>
  <c r="V24" i="4"/>
  <c r="F24" i="4"/>
  <c r="T24" i="4"/>
  <c r="R24" i="4"/>
  <c r="U24" i="4"/>
  <c r="E24" i="4"/>
  <c r="B24" i="4"/>
  <c r="N24" i="4"/>
  <c r="K24" i="4"/>
  <c r="L24" i="4"/>
  <c r="J24" i="4"/>
  <c r="Q27" i="4"/>
  <c r="K27" i="4"/>
  <c r="J27" i="4"/>
  <c r="H27" i="4"/>
  <c r="P27" i="4"/>
  <c r="L27" i="4"/>
  <c r="G27" i="4"/>
  <c r="F27" i="4"/>
  <c r="U27" i="4"/>
  <c r="O27" i="4"/>
  <c r="I27" i="4"/>
  <c r="V27" i="4"/>
  <c r="E27" i="4"/>
  <c r="N27" i="4"/>
  <c r="Y27" i="4"/>
  <c r="W27" i="4"/>
  <c r="M27" i="4"/>
  <c r="X27" i="4"/>
  <c r="R27" i="4"/>
  <c r="D27" i="4"/>
  <c r="B27" i="4"/>
  <c r="T27" i="4"/>
  <c r="C27" i="4"/>
  <c r="S27" i="4"/>
  <c r="M10" i="4"/>
  <c r="V8" i="4"/>
  <c r="V12" i="4"/>
  <c r="B5" i="4"/>
  <c r="I13" i="4"/>
  <c r="Q25" i="4"/>
  <c r="W25" i="4"/>
  <c r="V25" i="4"/>
  <c r="P25" i="4"/>
  <c r="X25" i="4"/>
  <c r="O25" i="4"/>
  <c r="L25" i="4"/>
  <c r="J25" i="4"/>
  <c r="F25" i="4"/>
  <c r="N25" i="4"/>
  <c r="K25" i="4"/>
  <c r="I25" i="4"/>
  <c r="G25" i="4"/>
  <c r="U25" i="4"/>
  <c r="M25" i="4"/>
  <c r="Y25" i="4"/>
  <c r="H25" i="4"/>
  <c r="E25" i="4"/>
  <c r="S25" i="4"/>
  <c r="C25" i="4"/>
  <c r="D25" i="4"/>
  <c r="T25" i="4"/>
  <c r="R25" i="4"/>
  <c r="B25" i="4"/>
  <c r="G5" i="4"/>
  <c r="D5" i="4"/>
  <c r="M6" i="4"/>
  <c r="L13" i="4"/>
  <c r="W13" i="4"/>
  <c r="Q23" i="4"/>
  <c r="L23" i="4"/>
  <c r="J23" i="4"/>
  <c r="H23" i="4"/>
  <c r="P23" i="4"/>
  <c r="I23" i="4"/>
  <c r="W23" i="4"/>
  <c r="F23" i="4"/>
  <c r="O23" i="4"/>
  <c r="Y23" i="4"/>
  <c r="N23" i="4"/>
  <c r="X23" i="4"/>
  <c r="V23" i="4"/>
  <c r="M23" i="4"/>
  <c r="K23" i="4"/>
  <c r="G23" i="4"/>
  <c r="U23" i="4"/>
  <c r="R23" i="4"/>
  <c r="C23" i="4"/>
  <c r="T23" i="4"/>
  <c r="E23" i="4"/>
  <c r="D23" i="4"/>
  <c r="B23" i="4"/>
  <c r="S23" i="4"/>
  <c r="Y16" i="4"/>
  <c r="I16" i="4"/>
  <c r="E16" i="4"/>
  <c r="D16" i="4"/>
  <c r="P16" i="4"/>
  <c r="X16" i="4"/>
  <c r="H16" i="4"/>
  <c r="O16" i="4"/>
  <c r="N16" i="4"/>
  <c r="W16" i="4"/>
  <c r="G16" i="4"/>
  <c r="S16" i="4"/>
  <c r="Q16" i="4"/>
  <c r="V16" i="4"/>
  <c r="F16" i="4"/>
  <c r="T16" i="4"/>
  <c r="B16" i="4"/>
  <c r="U16" i="4"/>
  <c r="C16" i="4"/>
  <c r="R16" i="4"/>
  <c r="L16" i="4"/>
  <c r="J16" i="4"/>
  <c r="M16" i="4"/>
  <c r="K16" i="4"/>
  <c r="Q29" i="4"/>
  <c r="V29" i="4"/>
  <c r="U29" i="4"/>
  <c r="P29" i="4"/>
  <c r="K29" i="4"/>
  <c r="Y29" i="4"/>
  <c r="X29" i="4"/>
  <c r="O29" i="4"/>
  <c r="G29" i="4"/>
  <c r="N29" i="4"/>
  <c r="J29" i="4"/>
  <c r="H29" i="4"/>
  <c r="F29" i="4"/>
  <c r="M29" i="4"/>
  <c r="L29" i="4"/>
  <c r="I29" i="4"/>
  <c r="W29" i="4"/>
  <c r="E29" i="4"/>
  <c r="R29" i="4"/>
  <c r="C29" i="4"/>
  <c r="T29" i="4"/>
  <c r="S29" i="4"/>
  <c r="D29" i="4"/>
  <c r="B29" i="4"/>
  <c r="U12" i="4"/>
  <c r="Q17" i="4"/>
  <c r="Y17" i="4"/>
  <c r="P17" i="4"/>
  <c r="M17" i="4"/>
  <c r="L17" i="4"/>
  <c r="O17" i="4"/>
  <c r="J17" i="4"/>
  <c r="H17" i="4"/>
  <c r="W17" i="4"/>
  <c r="V17" i="4"/>
  <c r="N17" i="4"/>
  <c r="K17" i="4"/>
  <c r="I17" i="4"/>
  <c r="G17" i="4"/>
  <c r="X17" i="4"/>
  <c r="F17" i="4"/>
  <c r="T17" i="4"/>
  <c r="E17" i="4"/>
  <c r="B17" i="4"/>
  <c r="C17" i="4"/>
  <c r="U17" i="4"/>
  <c r="S17" i="4"/>
  <c r="R17" i="4"/>
  <c r="D17" i="4"/>
  <c r="Y30" i="4"/>
  <c r="I30" i="4"/>
  <c r="T30" i="4"/>
  <c r="S30" i="4"/>
  <c r="R30" i="4"/>
  <c r="X30" i="4"/>
  <c r="H30" i="4"/>
  <c r="D30" i="4"/>
  <c r="B30" i="4"/>
  <c r="O30" i="4"/>
  <c r="N30" i="4"/>
  <c r="W30" i="4"/>
  <c r="G30" i="4"/>
  <c r="M30" i="4"/>
  <c r="V30" i="4"/>
  <c r="F30" i="4"/>
  <c r="Q30" i="4"/>
  <c r="U30" i="4"/>
  <c r="E30" i="4"/>
  <c r="C30" i="4"/>
  <c r="P30" i="4"/>
  <c r="J30" i="4"/>
  <c r="L30" i="4"/>
  <c r="K30" i="4"/>
  <c r="M12" i="4"/>
  <c r="I8" i="4"/>
  <c r="V10" i="4"/>
  <c r="F12" i="4"/>
  <c r="B12" i="4"/>
  <c r="E12" i="4"/>
  <c r="K8" i="4"/>
  <c r="X12" i="4"/>
  <c r="M8" i="4"/>
  <c r="N12" i="4"/>
  <c r="L5" i="4"/>
  <c r="B10" i="4"/>
  <c r="N13" i="4"/>
  <c r="Y20" i="4"/>
  <c r="I20" i="4"/>
  <c r="D20" i="4"/>
  <c r="X20" i="4"/>
  <c r="H20" i="4"/>
  <c r="T20" i="4"/>
  <c r="O20" i="4"/>
  <c r="W20" i="4"/>
  <c r="G20" i="4"/>
  <c r="S20" i="4"/>
  <c r="Q20" i="4"/>
  <c r="P20" i="4"/>
  <c r="V20" i="4"/>
  <c r="F20" i="4"/>
  <c r="C20" i="4"/>
  <c r="R20" i="4"/>
  <c r="U20" i="4"/>
  <c r="E20" i="4"/>
  <c r="B20" i="4"/>
  <c r="N20" i="4"/>
  <c r="M20" i="4"/>
  <c r="J20" i="4"/>
  <c r="K20" i="4"/>
  <c r="L20" i="4"/>
  <c r="Q33" i="4"/>
  <c r="K33" i="4"/>
  <c r="G33" i="4"/>
  <c r="E33" i="4"/>
  <c r="P33" i="4"/>
  <c r="L33" i="4"/>
  <c r="Y33" i="4"/>
  <c r="X33" i="4"/>
  <c r="W33" i="4"/>
  <c r="V33" i="4"/>
  <c r="O33" i="4"/>
  <c r="J33" i="4"/>
  <c r="H33" i="4"/>
  <c r="N33" i="4"/>
  <c r="M33" i="4"/>
  <c r="I33" i="4"/>
  <c r="F33" i="4"/>
  <c r="U33" i="4"/>
  <c r="T33" i="4"/>
  <c r="D33" i="4"/>
  <c r="S33" i="4"/>
  <c r="R33" i="4"/>
  <c r="C33" i="4"/>
  <c r="B33" i="4"/>
  <c r="K5" i="4"/>
  <c r="F13" i="4"/>
  <c r="K6" i="4"/>
  <c r="U8" i="4"/>
  <c r="D12" i="4"/>
  <c r="U6" i="4"/>
  <c r="J6" i="4"/>
  <c r="N5" i="4"/>
  <c r="T10" i="4"/>
  <c r="K10" i="4"/>
  <c r="T8" i="4"/>
  <c r="I10" i="4"/>
  <c r="U13" i="4"/>
  <c r="Y28" i="4"/>
  <c r="I28" i="4"/>
  <c r="Q28" i="4"/>
  <c r="O28" i="4"/>
  <c r="X28" i="4"/>
  <c r="H28" i="4"/>
  <c r="W28" i="4"/>
  <c r="G28" i="4"/>
  <c r="T28" i="4"/>
  <c r="S28" i="4"/>
  <c r="R28" i="4"/>
  <c r="P28" i="4"/>
  <c r="V28" i="4"/>
  <c r="F28" i="4"/>
  <c r="D28" i="4"/>
  <c r="C28" i="4"/>
  <c r="M28" i="4"/>
  <c r="U28" i="4"/>
  <c r="E28" i="4"/>
  <c r="B28" i="4"/>
  <c r="N28" i="4"/>
  <c r="K28" i="4"/>
  <c r="L28" i="4"/>
  <c r="J28" i="4"/>
  <c r="Y34" i="4"/>
  <c r="I34" i="4"/>
  <c r="T34" i="4"/>
  <c r="B34" i="4"/>
  <c r="X34" i="4"/>
  <c r="H34" i="4"/>
  <c r="C34" i="4"/>
  <c r="R34" i="4"/>
  <c r="W34" i="4"/>
  <c r="G34" i="4"/>
  <c r="S34" i="4"/>
  <c r="O34" i="4"/>
  <c r="N34" i="4"/>
  <c r="V34" i="4"/>
  <c r="F34" i="4"/>
  <c r="D34" i="4"/>
  <c r="Q34" i="4"/>
  <c r="P34" i="4"/>
  <c r="M34" i="4"/>
  <c r="U34" i="4"/>
  <c r="E34" i="4"/>
  <c r="L34" i="4"/>
  <c r="K34" i="4"/>
  <c r="J34" i="4"/>
  <c r="Y26" i="4"/>
  <c r="I26" i="4"/>
  <c r="T26" i="4"/>
  <c r="M26" i="4"/>
  <c r="X26" i="4"/>
  <c r="H26" i="4"/>
  <c r="C26" i="4"/>
  <c r="B26" i="4"/>
  <c r="Q26" i="4"/>
  <c r="W26" i="4"/>
  <c r="G26" i="4"/>
  <c r="V26" i="4"/>
  <c r="F26" i="4"/>
  <c r="R26" i="4"/>
  <c r="P26" i="4"/>
  <c r="N26" i="4"/>
  <c r="U26" i="4"/>
  <c r="E26" i="4"/>
  <c r="D26" i="4"/>
  <c r="S26" i="4"/>
  <c r="O26" i="4"/>
  <c r="K26" i="4"/>
  <c r="L26" i="4"/>
  <c r="J26" i="4"/>
  <c r="Q19" i="4"/>
  <c r="J19" i="4"/>
  <c r="X19" i="4"/>
  <c r="F19" i="4"/>
  <c r="P19" i="4"/>
  <c r="I19" i="4"/>
  <c r="H19" i="4"/>
  <c r="V19" i="4"/>
  <c r="O19" i="4"/>
  <c r="N19" i="4"/>
  <c r="L19" i="4"/>
  <c r="Y19" i="4"/>
  <c r="W19" i="4"/>
  <c r="M19" i="4"/>
  <c r="K19" i="4"/>
  <c r="G19" i="4"/>
  <c r="T19" i="4"/>
  <c r="E19" i="4"/>
  <c r="C19" i="4"/>
  <c r="U19" i="4"/>
  <c r="R19" i="4"/>
  <c r="S19" i="4"/>
  <c r="D19" i="4"/>
  <c r="B19" i="4"/>
  <c r="K12" i="4"/>
  <c r="I12" i="4"/>
  <c r="Y22" i="4"/>
  <c r="I22" i="4"/>
  <c r="N22" i="4"/>
  <c r="X22" i="4"/>
  <c r="H22" i="4"/>
  <c r="C22" i="4"/>
  <c r="B22" i="4"/>
  <c r="P22" i="4"/>
  <c r="W22" i="4"/>
  <c r="G22" i="4"/>
  <c r="V22" i="4"/>
  <c r="F22" i="4"/>
  <c r="D22" i="4"/>
  <c r="S22" i="4"/>
  <c r="R22" i="4"/>
  <c r="Q22" i="4"/>
  <c r="O22" i="4"/>
  <c r="U22" i="4"/>
  <c r="E22" i="4"/>
  <c r="T22" i="4"/>
  <c r="K22" i="4"/>
  <c r="L22" i="4"/>
  <c r="M22" i="4"/>
  <c r="J22" i="4"/>
  <c r="Q15" i="4"/>
  <c r="K15" i="4"/>
  <c r="J15" i="4"/>
  <c r="G15" i="4"/>
  <c r="F15" i="4"/>
  <c r="P15" i="4"/>
  <c r="Y15" i="4"/>
  <c r="H15" i="4"/>
  <c r="O15" i="4"/>
  <c r="N15" i="4"/>
  <c r="M15" i="4"/>
  <c r="X15" i="4"/>
  <c r="V15" i="4"/>
  <c r="L15" i="4"/>
  <c r="I15" i="4"/>
  <c r="W15" i="4"/>
  <c r="U15" i="4"/>
  <c r="S15" i="4"/>
  <c r="R15" i="4"/>
  <c r="C15" i="4"/>
  <c r="T15" i="4"/>
  <c r="E15" i="4"/>
  <c r="D15" i="4"/>
  <c r="B15" i="4"/>
  <c r="G8" i="4"/>
  <c r="E6" i="4"/>
  <c r="X6" i="4"/>
  <c r="L10" i="4"/>
  <c r="G12" i="4"/>
  <c r="B8" i="4"/>
  <c r="L8" i="4"/>
  <c r="E13" i="4"/>
  <c r="Y18" i="4"/>
  <c r="I18" i="4"/>
  <c r="S18" i="4"/>
  <c r="O18" i="4"/>
  <c r="X18" i="4"/>
  <c r="H18" i="4"/>
  <c r="C18" i="4"/>
  <c r="R18" i="4"/>
  <c r="W18" i="4"/>
  <c r="G18" i="4"/>
  <c r="E18" i="4"/>
  <c r="D18" i="4"/>
  <c r="V18" i="4"/>
  <c r="F18" i="4"/>
  <c r="U18" i="4"/>
  <c r="B18" i="4"/>
  <c r="P18" i="4"/>
  <c r="N18" i="4"/>
  <c r="T18" i="4"/>
  <c r="Q18" i="4"/>
  <c r="M18" i="4"/>
  <c r="L18" i="4"/>
  <c r="J18" i="4"/>
  <c r="K18" i="4"/>
  <c r="Q31" i="4"/>
  <c r="Y31" i="4"/>
  <c r="H31" i="4"/>
  <c r="W31" i="4"/>
  <c r="P31" i="4"/>
  <c r="U31" i="4"/>
  <c r="O31" i="4"/>
  <c r="I31" i="4"/>
  <c r="F31" i="4"/>
  <c r="N31" i="4"/>
  <c r="L31" i="4"/>
  <c r="K31" i="4"/>
  <c r="X31" i="4"/>
  <c r="G31" i="4"/>
  <c r="V31" i="4"/>
  <c r="E31" i="4"/>
  <c r="M31" i="4"/>
  <c r="J31" i="4"/>
  <c r="C31" i="4"/>
  <c r="S31" i="4"/>
  <c r="D31" i="4"/>
  <c r="B31" i="4"/>
  <c r="T31" i="4"/>
  <c r="R31" i="4"/>
  <c r="X13" i="4"/>
  <c r="W10" i="4"/>
  <c r="J10" i="4"/>
  <c r="W12" i="4"/>
  <c r="I6" i="4"/>
  <c r="V5" i="4"/>
  <c r="X5" i="4"/>
  <c r="J13" i="4"/>
  <c r="AJ8" i="4"/>
  <c r="AJ10" i="4"/>
  <c r="AJ17" i="4"/>
  <c r="AJ16" i="4"/>
  <c r="AJ14" i="4"/>
  <c r="AJ6" i="4"/>
  <c r="AJ19" i="4"/>
  <c r="AJ13" i="4"/>
  <c r="AJ9" i="4"/>
  <c r="X11" i="4"/>
  <c r="W11" i="4"/>
  <c r="F11" i="4"/>
  <c r="I11" i="4"/>
  <c r="J11" i="4"/>
  <c r="T11" i="4"/>
  <c r="E11" i="4"/>
  <c r="M11" i="4"/>
  <c r="S21" i="8" l="1"/>
  <c r="AL34" i="4"/>
  <c r="AL23" i="4"/>
  <c r="AL26" i="4"/>
  <c r="AL25" i="4"/>
  <c r="AL28" i="4"/>
  <c r="AL32" i="4"/>
  <c r="AL24" i="4"/>
  <c r="AL30" i="4"/>
  <c r="AL29" i="4"/>
  <c r="AL33" i="4"/>
  <c r="AL31" i="4"/>
  <c r="AL27" i="4"/>
  <c r="Y14" i="4"/>
  <c r="Y13" i="4"/>
  <c r="Y12" i="4"/>
  <c r="Y11" i="4"/>
  <c r="Y9" i="4"/>
  <c r="Y8" i="4"/>
  <c r="Y6" i="4"/>
  <c r="Y10" i="4"/>
  <c r="Y7" i="4"/>
  <c r="Y5" i="4"/>
  <c r="AL7" i="4" l="1"/>
  <c r="AL22" i="4"/>
  <c r="AL12" i="4"/>
  <c r="AL17" i="4"/>
  <c r="AL6" i="4"/>
  <c r="AL14" i="4"/>
  <c r="AL21" i="4"/>
  <c r="AL18" i="4"/>
  <c r="AL19" i="4"/>
  <c r="AL20" i="4"/>
  <c r="AL15" i="4"/>
  <c r="AL5" i="4"/>
  <c r="AL16" i="4"/>
  <c r="P9" i="4"/>
  <c r="P12" i="4"/>
  <c r="P7" i="4"/>
  <c r="P8" i="4"/>
  <c r="P11" i="4"/>
  <c r="P6" i="4"/>
  <c r="P10" i="4"/>
  <c r="P5" i="4"/>
  <c r="AL9" i="4" l="1"/>
  <c r="AL10" i="4"/>
  <c r="AL8" i="4"/>
  <c r="AL13" i="4"/>
  <c r="AL11" i="4"/>
  <c r="R14" i="4"/>
  <c r="R13" i="4"/>
  <c r="S13" i="4"/>
  <c r="S14" i="4"/>
  <c r="Q13" i="4"/>
  <c r="Q14" i="4"/>
  <c r="H14" i="4"/>
  <c r="H13" i="4"/>
  <c r="C13" i="4"/>
  <c r="C14" i="4"/>
  <c r="H7" i="4"/>
  <c r="H10" i="4"/>
  <c r="Q12" i="4"/>
  <c r="C6" i="4"/>
  <c r="S12" i="4"/>
  <c r="H9" i="4"/>
  <c r="H8" i="4"/>
  <c r="S5" i="4"/>
  <c r="R7" i="4"/>
  <c r="H6" i="4"/>
  <c r="C9" i="4"/>
  <c r="Q6" i="4"/>
  <c r="R12" i="4"/>
  <c r="C7" i="4"/>
  <c r="H5" i="4"/>
  <c r="S7" i="4"/>
  <c r="Q5" i="4"/>
  <c r="Q11" i="4"/>
  <c r="H11" i="4"/>
  <c r="Q8" i="4"/>
  <c r="R6" i="4"/>
  <c r="R5" i="4"/>
  <c r="C8" i="4"/>
  <c r="R11" i="4"/>
  <c r="Q7" i="4"/>
  <c r="C5" i="4"/>
  <c r="H12" i="4"/>
  <c r="Q9" i="4"/>
  <c r="S8" i="4"/>
  <c r="C12" i="4"/>
  <c r="S6" i="4"/>
  <c r="S10" i="4"/>
  <c r="C11" i="4"/>
  <c r="S11" i="4"/>
  <c r="R8" i="4"/>
  <c r="C10" i="4"/>
  <c r="Q10" i="4"/>
  <c r="S9" i="4"/>
  <c r="R9" i="4"/>
  <c r="R10" i="4"/>
  <c r="O10" i="4" l="1"/>
  <c r="O6" i="4"/>
  <c r="O8" i="4"/>
  <c r="O11" i="4"/>
  <c r="O7" i="4"/>
  <c r="O9" i="4"/>
  <c r="O12" i="4"/>
  <c r="O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9101348</author>
  </authors>
  <commentList>
    <comment ref="C4" authorId="0" shapeId="0" xr:uid="{00000000-0006-0000-0100-000001000000}">
      <text>
        <r>
          <rPr>
            <sz val="9"/>
            <color indexed="81"/>
            <rFont val="BIZ UDPゴシック"/>
            <family val="3"/>
            <charset val="128"/>
          </rPr>
          <t>事業者番号は10桁で入力ください（10桁以上又は以下の場合は入力できない仕様になっています）。</t>
        </r>
      </text>
    </comment>
    <comment ref="D4" authorId="1" shapeId="0" xr:uid="{00000000-0006-0000-0100-000002000000}">
      <text>
        <r>
          <rPr>
            <sz val="9"/>
            <color indexed="81"/>
            <rFont val="BIZ UDPゴシック"/>
            <family val="3"/>
            <charset val="128"/>
          </rPr>
          <t>同じ施設・事業所名称が複数存在する場合は赤字で表示されます。サービス種別が異なっていれば問題ありません。</t>
        </r>
      </text>
    </comment>
    <comment ref="G4" authorId="1" shapeId="0" xr:uid="{00000000-0006-0000-0100-000003000000}">
      <text>
        <r>
          <rPr>
            <sz val="9"/>
            <color indexed="81"/>
            <rFont val="BIZ UDPゴシック"/>
            <family val="3"/>
            <charset val="128"/>
          </rPr>
          <t>総合事業、みなし指定等のサービスの場合は赤字で表示されます。当該事業所で当該サービスのみを単独で実施している場合等は問題ありません。</t>
        </r>
      </text>
    </comment>
    <comment ref="K4" authorId="0" shapeId="0" xr:uid="{00000000-0006-0000-0100-000004000000}">
      <text>
        <r>
          <rPr>
            <sz val="9"/>
            <color indexed="81"/>
            <rFont val="BIZ UDPゴシック"/>
            <family val="3"/>
            <charset val="128"/>
          </rPr>
          <t>G列サービス種別が「みなし有料老人ホーム（（地密）特定施設入居者生活介護を除く）」の場合は、該当する項目に○を記入の上、必要書類をご提出ください。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9101348</author>
  </authors>
  <commentList>
    <comment ref="B3" authorId="0" shapeId="0" xr:uid="{00000000-0006-0000-0200-000001000000}">
      <text>
        <r>
          <rPr>
            <b/>
            <sz val="9"/>
            <color indexed="81"/>
            <rFont val="MS P ゴシック"/>
            <family val="3"/>
            <charset val="128"/>
          </rPr>
          <t>交付申請書兼実績報告書兼請求書の「２（振込口座情報）」で委任状兼口座振替申出書の提出が「有」の場合のみ提出が必要です。</t>
        </r>
      </text>
    </comment>
    <comment ref="E13" authorId="0" shapeId="0" xr:uid="{00000000-0006-0000-0200-000002000000}">
      <text>
        <r>
          <rPr>
            <b/>
            <sz val="9"/>
            <color indexed="81"/>
            <rFont val="MS P ゴシック"/>
            <family val="3"/>
            <charset val="128"/>
          </rPr>
          <t>商号等は法人名から入力してください。</t>
        </r>
      </text>
    </comment>
  </commentList>
</comments>
</file>

<file path=xl/sharedStrings.xml><?xml version="1.0" encoding="utf-8"?>
<sst xmlns="http://schemas.openxmlformats.org/spreadsheetml/2006/main" count="2803" uniqueCount="2723">
  <si>
    <t>※</t>
    <phoneticPr fontId="3"/>
  </si>
  <si>
    <t>円</t>
    <rPh sb="0" eb="1">
      <t>エン</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</si>
  <si>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</si>
  <si>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</si>
  <si>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</si>
  <si>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</si>
  <si>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支援金額</t>
    <rPh sb="0" eb="2">
      <t>シエン</t>
    </rPh>
    <rPh sb="2" eb="4">
      <t>キンガク</t>
    </rPh>
    <phoneticPr fontId="3"/>
  </si>
  <si>
    <t>預金種類</t>
    <rPh sb="0" eb="2">
      <t>ヨキン</t>
    </rPh>
    <rPh sb="2" eb="4">
      <t>シュルイ</t>
    </rPh>
    <phoneticPr fontId="3"/>
  </si>
  <si>
    <t>※自動計算</t>
    <rPh sb="1" eb="3">
      <t>ジドウ</t>
    </rPh>
    <rPh sb="3" eb="5">
      <t>ケイサン</t>
    </rPh>
    <phoneticPr fontId="2"/>
  </si>
  <si>
    <t>誓約事項</t>
    <rPh sb="0" eb="2">
      <t>セイヤク</t>
    </rPh>
    <rPh sb="2" eb="4">
      <t>ジコウ</t>
    </rPh>
    <phoneticPr fontId="3"/>
  </si>
  <si>
    <t>（誓約事項）</t>
    <rPh sb="1" eb="3">
      <t>セイヤク</t>
    </rPh>
    <phoneticPr fontId="2"/>
  </si>
  <si>
    <t>【様式１（第５条関係）】</t>
    <rPh sb="1" eb="3">
      <t>ヨウシキ</t>
    </rPh>
    <rPh sb="5" eb="6">
      <t>ダイ</t>
    </rPh>
    <rPh sb="7" eb="8">
      <t>ジョウ</t>
    </rPh>
    <rPh sb="8" eb="10">
      <t>カンケイ</t>
    </rPh>
    <phoneticPr fontId="3"/>
  </si>
  <si>
    <t>口座名義</t>
    <rPh sb="0" eb="2">
      <t>コウザ</t>
    </rPh>
    <rPh sb="2" eb="4">
      <t>メイギ</t>
    </rPh>
    <phoneticPr fontId="3"/>
  </si>
  <si>
    <t>申請日：</t>
    <rPh sb="0" eb="3">
      <t>シンセイビ</t>
    </rPh>
    <phoneticPr fontId="2"/>
  </si>
  <si>
    <t>書類発行責任者氏名</t>
    <rPh sb="0" eb="2">
      <t>ショルイ</t>
    </rPh>
    <rPh sb="2" eb="4">
      <t>ハッコウ</t>
    </rPh>
    <rPh sb="4" eb="7">
      <t>セキニンシャ</t>
    </rPh>
    <rPh sb="7" eb="9">
      <t>シメイ</t>
    </rPh>
    <phoneticPr fontId="3"/>
  </si>
  <si>
    <t>担当者氏名</t>
    <phoneticPr fontId="3"/>
  </si>
  <si>
    <t>連絡先e-mail</t>
    <rPh sb="0" eb="3">
      <t>レンラクサキ</t>
    </rPh>
    <phoneticPr fontId="3"/>
  </si>
  <si>
    <t>(ﾌﾘｶﾞﾅ)</t>
    <phoneticPr fontId="2"/>
  </si>
  <si>
    <t>法人名：</t>
    <rPh sb="0" eb="3">
      <t>ホウジンメイ</t>
    </rPh>
    <phoneticPr fontId="2"/>
  </si>
  <si>
    <t>〒</t>
    <phoneticPr fontId="2"/>
  </si>
  <si>
    <t>－</t>
    <phoneticPr fontId="2"/>
  </si>
  <si>
    <t>　標記について、下記のとおり支援金を交付されるよう関係書類を添えて申請（請求）します。</t>
    <rPh sb="8" eb="10">
      <t>カキ</t>
    </rPh>
    <rPh sb="14" eb="16">
      <t>シエン</t>
    </rPh>
    <rPh sb="18" eb="20">
      <t>コウフ</t>
    </rPh>
    <rPh sb="36" eb="38">
      <t>セイキュウ</t>
    </rPh>
    <phoneticPr fontId="3"/>
  </si>
  <si>
    <t>（単位:円）</t>
    <rPh sb="1" eb="3">
      <t>タンイ</t>
    </rPh>
    <rPh sb="4" eb="5">
      <t>エン</t>
    </rPh>
    <phoneticPr fontId="12"/>
  </si>
  <si>
    <t>サービス種別</t>
    <rPh sb="4" eb="6">
      <t>シュベツ</t>
    </rPh>
    <phoneticPr fontId="12"/>
  </si>
  <si>
    <t>（注）</t>
    <rPh sb="1" eb="2">
      <t>チュウ</t>
    </rPh>
    <phoneticPr fontId="12"/>
  </si>
  <si>
    <t>【様式１（第５条関係）別表】</t>
    <rPh sb="1" eb="3">
      <t>ヨウシキ</t>
    </rPh>
    <rPh sb="5" eb="6">
      <t>ダイ</t>
    </rPh>
    <rPh sb="7" eb="8">
      <t>ジョウ</t>
    </rPh>
    <rPh sb="8" eb="10">
      <t>カンケイ</t>
    </rPh>
    <rPh sb="11" eb="13">
      <t>ベッピョウ</t>
    </rPh>
    <phoneticPr fontId="3"/>
  </si>
  <si>
    <t>No.</t>
    <phoneticPr fontId="12"/>
  </si>
  <si>
    <t>施設・事業所名称</t>
    <rPh sb="0" eb="2">
      <t>シセツ</t>
    </rPh>
    <rPh sb="3" eb="6">
      <t>ジギョウショ</t>
    </rPh>
    <rPh sb="6" eb="8">
      <t>メイショウ</t>
    </rPh>
    <phoneticPr fontId="12"/>
  </si>
  <si>
    <t>支援金額</t>
    <rPh sb="0" eb="4">
      <t>シエンキンガク</t>
    </rPh>
    <phoneticPr fontId="12"/>
  </si>
  <si>
    <r>
      <t>定員</t>
    </r>
    <r>
      <rPr>
        <sz val="8"/>
        <color theme="1"/>
        <rFont val="ＭＳ Ｐ明朝"/>
        <family val="1"/>
        <charset val="128"/>
      </rPr>
      <t xml:space="preserve">
※訪問系は記入不要</t>
    </r>
    <rPh sb="0" eb="2">
      <t>テイイン</t>
    </rPh>
    <rPh sb="4" eb="6">
      <t>ホウモン</t>
    </rPh>
    <rPh sb="6" eb="7">
      <t>ケイ</t>
    </rPh>
    <rPh sb="8" eb="10">
      <t>キニュウ</t>
    </rPh>
    <rPh sb="10" eb="12">
      <t>フヨウ</t>
    </rPh>
    <phoneticPr fontId="2"/>
  </si>
  <si>
    <t>介護老人福祉施設</t>
  </si>
  <si>
    <t>地域密着型介護老人福祉施設</t>
  </si>
  <si>
    <t>介護老人保健施設</t>
  </si>
  <si>
    <t>介護医療院</t>
  </si>
  <si>
    <t>認知症対応型共同生活介護事業所</t>
  </si>
  <si>
    <t>養護老人ホーム</t>
  </si>
  <si>
    <t>軽費老人ホーム</t>
  </si>
  <si>
    <t>短期入所生活介護事業所（空床利用型を除く）</t>
    <rPh sb="12" eb="17">
      <t>クウショウリヨウガタ</t>
    </rPh>
    <rPh sb="18" eb="19">
      <t>ノゾ</t>
    </rPh>
    <phoneticPr fontId="2"/>
  </si>
  <si>
    <t>短期入所療養介護事業所（空床利用型を除く）</t>
    <rPh sb="12" eb="14">
      <t>クウショウ</t>
    </rPh>
    <rPh sb="14" eb="17">
      <t>リヨウガタ</t>
    </rPh>
    <rPh sb="18" eb="19">
      <t>ノゾ</t>
    </rPh>
    <phoneticPr fontId="2"/>
  </si>
  <si>
    <t>通所介護事業所</t>
  </si>
  <si>
    <t>地域密着型通所介護事業所</t>
  </si>
  <si>
    <t>認知症対応型通所介護事業所</t>
  </si>
  <si>
    <t>通所型サービスA事業所（事業所指定）</t>
    <rPh sb="8" eb="11">
      <t>ジギョウショ</t>
    </rPh>
    <phoneticPr fontId="2"/>
  </si>
  <si>
    <t>小規模多機能型居宅介護事業所</t>
  </si>
  <si>
    <t>看護小規模多機能型居宅介護事業所</t>
  </si>
  <si>
    <t>訪問介護事業所</t>
  </si>
  <si>
    <t>訪問入浴介護事業所</t>
  </si>
  <si>
    <t>定期巡回・随時対応型訪問介護看護事業所</t>
  </si>
  <si>
    <t>福祉用具貸与事業所</t>
  </si>
  <si>
    <t>通所リハビリテーション事業所（通リハ専有区画を有する）</t>
    <rPh sb="15" eb="16">
      <t>ツウ</t>
    </rPh>
    <rPh sb="18" eb="22">
      <t>センユウクカク</t>
    </rPh>
    <rPh sb="23" eb="24">
      <t>ユウ</t>
    </rPh>
    <phoneticPr fontId="2"/>
  </si>
  <si>
    <t>訪問看護事業所（みなし指定除く）</t>
    <rPh sb="11" eb="13">
      <t>シテイ</t>
    </rPh>
    <rPh sb="13" eb="14">
      <t>ノゾ</t>
    </rPh>
    <phoneticPr fontId="2"/>
  </si>
  <si>
    <t>訪問リハビリテーション事業所（みなし指定除く）</t>
    <rPh sb="18" eb="20">
      <t>シテイ</t>
    </rPh>
    <rPh sb="20" eb="21">
      <t>ノゾ</t>
    </rPh>
    <phoneticPr fontId="2"/>
  </si>
  <si>
    <t>居宅療養管理指導事業所（みなし指定除く）</t>
    <rPh sb="0" eb="2">
      <t>キョタク</t>
    </rPh>
    <rPh sb="2" eb="4">
      <t>リョウヨウ</t>
    </rPh>
    <rPh sb="4" eb="6">
      <t>カンリ</t>
    </rPh>
    <rPh sb="6" eb="8">
      <t>シドウ</t>
    </rPh>
    <rPh sb="8" eb="11">
      <t>ジギョウショ</t>
    </rPh>
    <rPh sb="15" eb="17">
      <t>シテイ</t>
    </rPh>
    <rPh sb="17" eb="18">
      <t>ノゾ</t>
    </rPh>
    <phoneticPr fontId="2"/>
  </si>
  <si>
    <t>介護予防支援事業所（居宅介護支援未実施のみ）</t>
    <rPh sb="0" eb="4">
      <t>カイゴヨボウ</t>
    </rPh>
    <rPh sb="4" eb="6">
      <t>シエン</t>
    </rPh>
    <rPh sb="6" eb="9">
      <t>ジギョウショ</t>
    </rPh>
    <rPh sb="10" eb="14">
      <t>キョタクカイゴ</t>
    </rPh>
    <rPh sb="14" eb="16">
      <t>シエン</t>
    </rPh>
    <rPh sb="16" eb="19">
      <t>ミジッシ</t>
    </rPh>
    <phoneticPr fontId="2"/>
  </si>
  <si>
    <t>訪問型サービスA事業所（事業所指定）</t>
    <rPh sb="0" eb="3">
      <t>ホウモンガタ</t>
    </rPh>
    <rPh sb="8" eb="11">
      <t>ジギョウショ</t>
    </rPh>
    <rPh sb="12" eb="15">
      <t>ジギョウショ</t>
    </rPh>
    <rPh sb="15" eb="17">
      <t>シテイ</t>
    </rPh>
    <phoneticPr fontId="2"/>
  </si>
  <si>
    <t>委任状兼口座振替申出書の提出有無</t>
    <rPh sb="0" eb="3">
      <t>イニンジョウ</t>
    </rPh>
    <rPh sb="3" eb="4">
      <t>ケン</t>
    </rPh>
    <rPh sb="4" eb="8">
      <t>コウザフリカエ</t>
    </rPh>
    <rPh sb="8" eb="9">
      <t>サル</t>
    </rPh>
    <rPh sb="9" eb="10">
      <t>デ</t>
    </rPh>
    <rPh sb="10" eb="11">
      <t>ショ</t>
    </rPh>
    <rPh sb="12" eb="14">
      <t>テイシュツ</t>
    </rPh>
    <rPh sb="14" eb="16">
      <t>ウム</t>
    </rPh>
    <phoneticPr fontId="3"/>
  </si>
  <si>
    <t>（高齢者施設等）</t>
    <rPh sb="1" eb="4">
      <t>コウレイシャ</t>
    </rPh>
    <rPh sb="4" eb="6">
      <t>シセツ</t>
    </rPh>
    <rPh sb="6" eb="7">
      <t>トウ</t>
    </rPh>
    <phoneticPr fontId="2"/>
  </si>
  <si>
    <t>支援金区分</t>
    <rPh sb="0" eb="3">
      <t>シエンキン</t>
    </rPh>
    <rPh sb="3" eb="5">
      <t>クブン</t>
    </rPh>
    <phoneticPr fontId="2"/>
  </si>
  <si>
    <t>支援金区分判定エリア</t>
    <rPh sb="0" eb="5">
      <t>シエンキンクブン</t>
    </rPh>
    <rPh sb="5" eb="7">
      <t>ハンテイ</t>
    </rPh>
    <phoneticPr fontId="2"/>
  </si>
  <si>
    <t>区分</t>
    <rPh sb="0" eb="2">
      <t>クブン</t>
    </rPh>
    <phoneticPr fontId="2"/>
  </si>
  <si>
    <t>支援金区分</t>
    <rPh sb="0" eb="5">
      <t>シエンキンクブン</t>
    </rPh>
    <phoneticPr fontId="2"/>
  </si>
  <si>
    <t>入所定員19人以下</t>
    <rPh sb="0" eb="4">
      <t>ニュウショテイイン</t>
    </rPh>
    <rPh sb="6" eb="9">
      <t>ニンイカ</t>
    </rPh>
    <phoneticPr fontId="2"/>
  </si>
  <si>
    <t>入所定員20～39人</t>
    <rPh sb="0" eb="4">
      <t>ニュウショテイイン</t>
    </rPh>
    <rPh sb="9" eb="10">
      <t>ニン</t>
    </rPh>
    <phoneticPr fontId="2"/>
  </si>
  <si>
    <t>入所定員40～69人</t>
    <rPh sb="0" eb="4">
      <t>ニュウショテイイン</t>
    </rPh>
    <rPh sb="9" eb="10">
      <t>ニン</t>
    </rPh>
    <phoneticPr fontId="2"/>
  </si>
  <si>
    <t>入所定員70～89人</t>
    <rPh sb="0" eb="4">
      <t>ニュウショテイイン</t>
    </rPh>
    <rPh sb="9" eb="10">
      <t>ニン</t>
    </rPh>
    <phoneticPr fontId="2"/>
  </si>
  <si>
    <t>入所定員90人以上</t>
    <rPh sb="0" eb="4">
      <t>ニュウショテイイン</t>
    </rPh>
    <rPh sb="6" eb="7">
      <t>ニン</t>
    </rPh>
    <rPh sb="7" eb="9">
      <t>イジョウ</t>
    </rPh>
    <phoneticPr fontId="2"/>
  </si>
  <si>
    <t>有料定員19人以下</t>
    <rPh sb="0" eb="2">
      <t>ユウリョウ</t>
    </rPh>
    <rPh sb="2" eb="4">
      <t>テイイン</t>
    </rPh>
    <rPh sb="6" eb="9">
      <t>ニンイカ</t>
    </rPh>
    <phoneticPr fontId="2"/>
  </si>
  <si>
    <t>有料定員20～39人</t>
    <rPh sb="0" eb="2">
      <t>ユウリョウ</t>
    </rPh>
    <rPh sb="2" eb="4">
      <t>テイイン</t>
    </rPh>
    <rPh sb="9" eb="10">
      <t>ニン</t>
    </rPh>
    <phoneticPr fontId="2"/>
  </si>
  <si>
    <t>有料定員40～69人</t>
    <rPh sb="0" eb="2">
      <t>ユウリョウ</t>
    </rPh>
    <rPh sb="2" eb="4">
      <t>テイイン</t>
    </rPh>
    <rPh sb="9" eb="10">
      <t>ニン</t>
    </rPh>
    <phoneticPr fontId="2"/>
  </si>
  <si>
    <t>有料定員70～89人</t>
    <rPh sb="0" eb="2">
      <t>ユウリョウ</t>
    </rPh>
    <rPh sb="2" eb="4">
      <t>テイイン</t>
    </rPh>
    <rPh sb="9" eb="10">
      <t>ニン</t>
    </rPh>
    <phoneticPr fontId="2"/>
  </si>
  <si>
    <t>有料定員90人以上</t>
    <rPh sb="0" eb="2">
      <t>ユウリョウ</t>
    </rPh>
    <rPh sb="2" eb="4">
      <t>テイイン</t>
    </rPh>
    <rPh sb="6" eb="7">
      <t>ニン</t>
    </rPh>
    <rPh sb="7" eb="9">
      <t>イジョウ</t>
    </rPh>
    <phoneticPr fontId="2"/>
  </si>
  <si>
    <t>通常規模型</t>
    <rPh sb="0" eb="4">
      <t>ツウジョウキボ</t>
    </rPh>
    <rPh sb="4" eb="5">
      <t>ガタ</t>
    </rPh>
    <phoneticPr fontId="2"/>
  </si>
  <si>
    <t>大規模型</t>
    <rPh sb="0" eb="4">
      <t>ダイキボガタ</t>
    </rPh>
    <phoneticPr fontId="2"/>
  </si>
  <si>
    <t>小規模多機能型</t>
    <rPh sb="0" eb="6">
      <t>ショウキボタキノウ</t>
    </rPh>
    <rPh sb="6" eb="7">
      <t>ガタ</t>
    </rPh>
    <phoneticPr fontId="2"/>
  </si>
  <si>
    <t>訪問系</t>
    <rPh sb="0" eb="2">
      <t>ホウモン</t>
    </rPh>
    <rPh sb="2" eb="3">
      <t>ケイ</t>
    </rPh>
    <phoneticPr fontId="2"/>
  </si>
  <si>
    <t>支援金額</t>
    <rPh sb="0" eb="4">
      <t>シエンキンガク</t>
    </rPh>
    <phoneticPr fontId="2"/>
  </si>
  <si>
    <t>最小定員</t>
    <rPh sb="0" eb="2">
      <t>サイショウ</t>
    </rPh>
    <rPh sb="2" eb="4">
      <t>テイイン</t>
    </rPh>
    <phoneticPr fontId="2"/>
  </si>
  <si>
    <t>最大定員</t>
    <rPh sb="0" eb="4">
      <t>サイダイテイイン</t>
    </rPh>
    <phoneticPr fontId="2"/>
  </si>
  <si>
    <t>①入所系</t>
    <rPh sb="1" eb="4">
      <t>ニュウショケイ</t>
    </rPh>
    <phoneticPr fontId="2"/>
  </si>
  <si>
    <t>①入所系</t>
    <rPh sb="1" eb="4">
      <t>ニュウショケイ</t>
    </rPh>
    <phoneticPr fontId="2"/>
  </si>
  <si>
    <t>②入所系【有料】</t>
    <rPh sb="1" eb="4">
      <t>ニュウショケイ</t>
    </rPh>
    <rPh sb="5" eb="7">
      <t>ユウリョウ</t>
    </rPh>
    <phoneticPr fontId="2"/>
  </si>
  <si>
    <t>③通所系</t>
    <rPh sb="1" eb="4">
      <t>ツウショケイ</t>
    </rPh>
    <phoneticPr fontId="2"/>
  </si>
  <si>
    <t>④訪問系</t>
    <rPh sb="1" eb="4">
      <t>ホウモンケイ</t>
    </rPh>
    <phoneticPr fontId="2"/>
  </si>
  <si>
    <t>施設区分</t>
    <rPh sb="0" eb="4">
      <t>シセツクブン</t>
    </rPh>
    <phoneticPr fontId="2"/>
  </si>
  <si>
    <t>サービス種別</t>
    <rPh sb="4" eb="6">
      <t>シュベツ</t>
    </rPh>
    <phoneticPr fontId="2"/>
  </si>
  <si>
    <t>①入所系支援金区分</t>
    <rPh sb="4" eb="9">
      <t>シエンキンクブン</t>
    </rPh>
    <phoneticPr fontId="2"/>
  </si>
  <si>
    <t>②入所系【有料】支援金区分</t>
    <rPh sb="8" eb="13">
      <t>シエンキンクブン</t>
    </rPh>
    <phoneticPr fontId="2"/>
  </si>
  <si>
    <t>③通所系支援金区分</t>
    <rPh sb="4" eb="9">
      <t>シエンキンクブン</t>
    </rPh>
    <phoneticPr fontId="2"/>
  </si>
  <si>
    <t>④訪問系支援金区分</t>
    <rPh sb="4" eb="9">
      <t>シエンキンクブン</t>
    </rPh>
    <phoneticPr fontId="2"/>
  </si>
  <si>
    <t>支援金区分
TBL設定</t>
    <rPh sb="0" eb="5">
      <t>シエンキンクブン</t>
    </rPh>
    <rPh sb="9" eb="11">
      <t>セッテイ</t>
    </rPh>
    <phoneticPr fontId="2"/>
  </si>
  <si>
    <t>区分変換</t>
    <rPh sb="0" eb="2">
      <t>クブン</t>
    </rPh>
    <rPh sb="2" eb="4">
      <t>ヘンカン</t>
    </rPh>
    <phoneticPr fontId="2"/>
  </si>
  <si>
    <t>判定定員</t>
    <rPh sb="0" eb="2">
      <t>ハンテイ</t>
    </rPh>
    <rPh sb="2" eb="4">
      <t>テイイン</t>
    </rPh>
    <phoneticPr fontId="2"/>
  </si>
  <si>
    <t>備考</t>
  </si>
  <si>
    <t>※確認コメント</t>
  </si>
  <si>
    <t>判定コメント</t>
    <rPh sb="0" eb="2">
      <t>ハンテイ</t>
    </rPh>
    <phoneticPr fontId="2"/>
  </si>
  <si>
    <t>事業所番号判定エリア</t>
    <rPh sb="0" eb="5">
      <t>ジギョウショバンゴウ</t>
    </rPh>
    <rPh sb="5" eb="7">
      <t>ハンテイ</t>
    </rPh>
    <phoneticPr fontId="2"/>
  </si>
  <si>
    <t>事業所住所判定エリア</t>
    <rPh sb="0" eb="3">
      <t>ジギョウショ</t>
    </rPh>
    <rPh sb="3" eb="5">
      <t>ジュウショ</t>
    </rPh>
    <rPh sb="5" eb="7">
      <t>ハンテイ</t>
    </rPh>
    <phoneticPr fontId="2"/>
  </si>
  <si>
    <t>熊本市</t>
    <rPh sb="0" eb="3">
      <t>クマモトシ</t>
    </rPh>
    <phoneticPr fontId="2"/>
  </si>
  <si>
    <t>有料選択判定エリア</t>
    <rPh sb="0" eb="2">
      <t>ユウリョウ</t>
    </rPh>
    <rPh sb="2" eb="4">
      <t>センタク</t>
    </rPh>
    <rPh sb="4" eb="6">
      <t>ハンテイ</t>
    </rPh>
    <phoneticPr fontId="2"/>
  </si>
  <si>
    <t>有料</t>
    <rPh sb="0" eb="2">
      <t>ユウリョウ</t>
    </rPh>
    <phoneticPr fontId="2"/>
  </si>
  <si>
    <t>みなし指定判定エリア</t>
    <rPh sb="3" eb="5">
      <t>シテイ</t>
    </rPh>
    <rPh sb="5" eb="7">
      <t>ハンテイ</t>
    </rPh>
    <phoneticPr fontId="2"/>
  </si>
  <si>
    <t>合計</t>
    <rPh sb="0" eb="2">
      <t>ゴウケイ</t>
    </rPh>
    <phoneticPr fontId="2"/>
  </si>
  <si>
    <t>本表一覧は</t>
    <rPh sb="0" eb="1">
      <t>ホン</t>
    </rPh>
    <rPh sb="1" eb="2">
      <t>ヒョウ</t>
    </rPh>
    <rPh sb="2" eb="4">
      <t>イチラン</t>
    </rPh>
    <phoneticPr fontId="12"/>
  </si>
  <si>
    <t>福祉用具重複判定エリア</t>
    <rPh sb="0" eb="4">
      <t>フクシヨウグ</t>
    </rPh>
    <rPh sb="4" eb="6">
      <t>ジュウフク</t>
    </rPh>
    <rPh sb="6" eb="8">
      <t>ハンテイ</t>
    </rPh>
    <phoneticPr fontId="2"/>
  </si>
  <si>
    <t>総合事業判定エリア</t>
    <rPh sb="0" eb="4">
      <t>ソウゴウジギョウ</t>
    </rPh>
    <rPh sb="4" eb="6">
      <t>ハンテイ</t>
    </rPh>
    <phoneticPr fontId="2"/>
  </si>
  <si>
    <t>支援金額欄数式判定エリア</t>
    <rPh sb="0" eb="4">
      <t>シエンキンガク</t>
    </rPh>
    <rPh sb="4" eb="5">
      <t>ラン</t>
    </rPh>
    <rPh sb="5" eb="7">
      <t>スウシキ</t>
    </rPh>
    <rPh sb="7" eb="9">
      <t>ハンテイ</t>
    </rPh>
    <phoneticPr fontId="2"/>
  </si>
  <si>
    <t xml:space="preserve"> </t>
    <phoneticPr fontId="2"/>
  </si>
  <si>
    <t>申請日</t>
    <rPh sb="0" eb="3">
      <t>シンセイビ</t>
    </rPh>
    <phoneticPr fontId="2"/>
  </si>
  <si>
    <t>P6</t>
    <phoneticPr fontId="2"/>
  </si>
  <si>
    <t>P8</t>
    <phoneticPr fontId="2"/>
  </si>
  <si>
    <t>P9</t>
    <phoneticPr fontId="2"/>
  </si>
  <si>
    <t>P10</t>
    <phoneticPr fontId="2"/>
  </si>
  <si>
    <t>P11</t>
    <phoneticPr fontId="2"/>
  </si>
  <si>
    <t>P12</t>
    <phoneticPr fontId="2"/>
  </si>
  <si>
    <t>責任者連絡先</t>
    <rPh sb="0" eb="3">
      <t>セキニンシャ</t>
    </rPh>
    <rPh sb="3" eb="6">
      <t>レンラクサキ</t>
    </rPh>
    <phoneticPr fontId="2"/>
  </si>
  <si>
    <t>担当者連絡先</t>
    <rPh sb="0" eb="3">
      <t>タントウシャ</t>
    </rPh>
    <rPh sb="3" eb="6">
      <t>レンラクサキ</t>
    </rPh>
    <phoneticPr fontId="2"/>
  </si>
  <si>
    <t>P13</t>
    <phoneticPr fontId="2"/>
  </si>
  <si>
    <t>P14</t>
    <phoneticPr fontId="2"/>
  </si>
  <si>
    <t>P15</t>
    <phoneticPr fontId="2"/>
  </si>
  <si>
    <t>P16</t>
    <phoneticPr fontId="2"/>
  </si>
  <si>
    <t>P17</t>
    <phoneticPr fontId="2"/>
  </si>
  <si>
    <t>法人名</t>
    <rPh sb="0" eb="3">
      <t>ホウジンメイ</t>
    </rPh>
    <phoneticPr fontId="2"/>
  </si>
  <si>
    <t>カナ法人名</t>
    <rPh sb="2" eb="5">
      <t>ホウジンメイ</t>
    </rPh>
    <phoneticPr fontId="2"/>
  </si>
  <si>
    <t>法人郵便番号</t>
    <rPh sb="0" eb="2">
      <t>ホウジン</t>
    </rPh>
    <rPh sb="2" eb="6">
      <t>ユウビンバンゴウ</t>
    </rPh>
    <phoneticPr fontId="2"/>
  </si>
  <si>
    <t>法人住所</t>
    <rPh sb="0" eb="4">
      <t>ホウジンジュウショ</t>
    </rPh>
    <phoneticPr fontId="2"/>
  </si>
  <si>
    <t>P7</t>
    <phoneticPr fontId="2"/>
  </si>
  <si>
    <t>代表者役職</t>
    <rPh sb="0" eb="3">
      <t>ダイヒョウシャ</t>
    </rPh>
    <rPh sb="3" eb="5">
      <t>ヤクショク</t>
    </rPh>
    <phoneticPr fontId="2"/>
  </si>
  <si>
    <t>代表者氏名</t>
    <rPh sb="0" eb="5">
      <t>ダイヒョウシャシメイ</t>
    </rPh>
    <phoneticPr fontId="2"/>
  </si>
  <si>
    <t>書類発発行責任者</t>
    <rPh sb="0" eb="2">
      <t>ショルイ</t>
    </rPh>
    <rPh sb="2" eb="3">
      <t>ハツ</t>
    </rPh>
    <rPh sb="3" eb="5">
      <t>ハッコウ</t>
    </rPh>
    <rPh sb="5" eb="7">
      <t>セキニン</t>
    </rPh>
    <rPh sb="7" eb="8">
      <t>シャ</t>
    </rPh>
    <phoneticPr fontId="2"/>
  </si>
  <si>
    <t>担当者氏名</t>
    <rPh sb="0" eb="3">
      <t>タントウシャ</t>
    </rPh>
    <rPh sb="3" eb="5">
      <t>シメイ</t>
    </rPh>
    <phoneticPr fontId="2"/>
  </si>
  <si>
    <t>支援金額</t>
  </si>
  <si>
    <t>誓約事項</t>
    <rPh sb="0" eb="4">
      <t>セイヤクジコウ</t>
    </rPh>
    <phoneticPr fontId="2"/>
  </si>
  <si>
    <t>金融機関名</t>
    <rPh sb="0" eb="2">
      <t>キンユウ</t>
    </rPh>
    <rPh sb="2" eb="4">
      <t>キカン</t>
    </rPh>
    <rPh sb="4" eb="5">
      <t>メイ</t>
    </rPh>
    <phoneticPr fontId="2"/>
  </si>
  <si>
    <t>金融機関コード</t>
    <rPh sb="0" eb="4">
      <t>キンユウキカン</t>
    </rPh>
    <phoneticPr fontId="2"/>
  </si>
  <si>
    <t>支店名</t>
    <rPh sb="0" eb="3">
      <t>シテンメイ</t>
    </rPh>
    <phoneticPr fontId="2"/>
  </si>
  <si>
    <t>支店コード</t>
    <rPh sb="0" eb="2">
      <t>シテン</t>
    </rPh>
    <phoneticPr fontId="2"/>
  </si>
  <si>
    <t>預金種別</t>
    <rPh sb="0" eb="4">
      <t>ヨキンシュベツ</t>
    </rPh>
    <phoneticPr fontId="2"/>
  </si>
  <si>
    <t>口座番号</t>
    <rPh sb="0" eb="4">
      <t>コウザバンゴウ</t>
    </rPh>
    <phoneticPr fontId="2"/>
  </si>
  <si>
    <t>口座名義</t>
    <rPh sb="0" eb="4">
      <t>コウザメイギ</t>
    </rPh>
    <phoneticPr fontId="2"/>
  </si>
  <si>
    <t>口座カナ名義</t>
    <rPh sb="0" eb="2">
      <t>コウザ</t>
    </rPh>
    <rPh sb="4" eb="6">
      <t>メイギ</t>
    </rPh>
    <phoneticPr fontId="2"/>
  </si>
  <si>
    <t>委任状有無</t>
    <rPh sb="0" eb="3">
      <t>イニンジョウ</t>
    </rPh>
    <rPh sb="3" eb="5">
      <t>ウム</t>
    </rPh>
    <phoneticPr fontId="2"/>
  </si>
  <si>
    <t>P17</t>
    <phoneticPr fontId="2"/>
  </si>
  <si>
    <t>連絡先e-mail</t>
    <rPh sb="0" eb="3">
      <t>レンラクサキ</t>
    </rPh>
    <phoneticPr fontId="2"/>
  </si>
  <si>
    <t>P23</t>
    <phoneticPr fontId="2"/>
  </si>
  <si>
    <t>P26</t>
    <phoneticPr fontId="2"/>
  </si>
  <si>
    <t>P32</t>
    <phoneticPr fontId="2"/>
  </si>
  <si>
    <t>P33</t>
    <phoneticPr fontId="2"/>
  </si>
  <si>
    <t>P34</t>
    <phoneticPr fontId="2"/>
  </si>
  <si>
    <t>P35</t>
    <phoneticPr fontId="2"/>
  </si>
  <si>
    <t>P36</t>
    <phoneticPr fontId="2"/>
  </si>
  <si>
    <t>P37</t>
    <phoneticPr fontId="2"/>
  </si>
  <si>
    <t>P38</t>
    <phoneticPr fontId="2"/>
  </si>
  <si>
    <t>P39</t>
    <phoneticPr fontId="2"/>
  </si>
  <si>
    <t>P31</t>
    <phoneticPr fontId="2"/>
  </si>
  <si>
    <t>P31</t>
    <phoneticPr fontId="2"/>
  </si>
  <si>
    <t>No.</t>
  </si>
  <si>
    <t>介護保険
事業者番号</t>
  </si>
  <si>
    <t>施設・事業所名称</t>
  </si>
  <si>
    <t>施設・事業所住所</t>
  </si>
  <si>
    <t>施設区分</t>
  </si>
  <si>
    <t>サービス種別</t>
  </si>
  <si>
    <t>支援金区分</t>
  </si>
  <si>
    <t>定員
※訪問系は記入不要</t>
  </si>
  <si>
    <t>セグメント</t>
    <phoneticPr fontId="2"/>
  </si>
  <si>
    <t>整理番号</t>
    <rPh sb="0" eb="4">
      <t>セイリバンゴウ</t>
    </rPh>
    <phoneticPr fontId="2"/>
  </si>
  <si>
    <t>P2</t>
    <phoneticPr fontId="2"/>
  </si>
  <si>
    <t>←口座名義に申請者役職名と申請者名が入っているか</t>
    <rPh sb="1" eb="5">
      <t>コウザメイギ</t>
    </rPh>
    <rPh sb="6" eb="9">
      <t>シンセイシャ</t>
    </rPh>
    <rPh sb="9" eb="12">
      <t>ヤクショクメイ</t>
    </rPh>
    <rPh sb="13" eb="17">
      <t>シンセイシャメイ</t>
    </rPh>
    <rPh sb="18" eb="19">
      <t>ハイ</t>
    </rPh>
    <phoneticPr fontId="2"/>
  </si>
  <si>
    <t>施設・事業所郵便番号</t>
    <rPh sb="6" eb="10">
      <t>ユウビンバンゴウ</t>
    </rPh>
    <phoneticPr fontId="2"/>
  </si>
  <si>
    <t>※熊本県記入欄</t>
    <rPh sb="1" eb="4">
      <t>クマモトケン</t>
    </rPh>
    <rPh sb="4" eb="7">
      <t>キニュウラン</t>
    </rPh>
    <phoneticPr fontId="2"/>
  </si>
  <si>
    <t>　私は、下記１の者を代理人と定め、下記２に規定する事項を委任します。</t>
    <rPh sb="1" eb="2">
      <t>ワタシ</t>
    </rPh>
    <rPh sb="4" eb="6">
      <t>カキ</t>
    </rPh>
    <rPh sb="8" eb="9">
      <t>モノ</t>
    </rPh>
    <rPh sb="10" eb="13">
      <t>ダイリニン</t>
    </rPh>
    <rPh sb="14" eb="15">
      <t>サダ</t>
    </rPh>
    <rPh sb="17" eb="19">
      <t>カキ</t>
    </rPh>
    <rPh sb="21" eb="23">
      <t>キテイ</t>
    </rPh>
    <rPh sb="25" eb="27">
      <t>ジコウ</t>
    </rPh>
    <rPh sb="28" eb="30">
      <t>イニン</t>
    </rPh>
    <phoneticPr fontId="2"/>
  </si>
  <si>
    <t>記</t>
    <rPh sb="0" eb="1">
      <t>キ</t>
    </rPh>
    <phoneticPr fontId="2"/>
  </si>
  <si>
    <t>１　代理人</t>
    <rPh sb="2" eb="5">
      <t>ダイリニン</t>
    </rPh>
    <phoneticPr fontId="2"/>
  </si>
  <si>
    <t>住所</t>
    <rPh sb="0" eb="2">
      <t>ジュウショ</t>
    </rPh>
    <phoneticPr fontId="2"/>
  </si>
  <si>
    <t>商号等</t>
    <rPh sb="0" eb="1">
      <t>ショウ</t>
    </rPh>
    <rPh sb="1" eb="2">
      <t>ゴウ</t>
    </rPh>
    <rPh sb="2" eb="3">
      <t>トウ</t>
    </rPh>
    <phoneticPr fontId="2"/>
  </si>
  <si>
    <t>代表者職氏名</t>
    <rPh sb="0" eb="3">
      <t>ダイヒョウシャ</t>
    </rPh>
    <rPh sb="3" eb="4">
      <t>ショク</t>
    </rPh>
    <rPh sb="4" eb="6">
      <t>シメイ</t>
    </rPh>
    <phoneticPr fontId="2"/>
  </si>
  <si>
    <t>２　委任事項</t>
    <rPh sb="2" eb="6">
      <t>イニンジコウ</t>
    </rPh>
    <phoneticPr fontId="2"/>
  </si>
  <si>
    <t>次の支援金の受領に関する一切の権限。</t>
    <rPh sb="0" eb="1">
      <t>ツギ</t>
    </rPh>
    <rPh sb="2" eb="5">
      <t>シエンキン</t>
    </rPh>
    <rPh sb="6" eb="8">
      <t>ジュリョウ</t>
    </rPh>
    <rPh sb="9" eb="10">
      <t>カン</t>
    </rPh>
    <rPh sb="12" eb="14">
      <t>イッサイ</t>
    </rPh>
    <rPh sb="15" eb="17">
      <t>ケンゲン</t>
    </rPh>
    <phoneticPr fontId="2"/>
  </si>
  <si>
    <t>委任者</t>
    <rPh sb="0" eb="3">
      <t>イニンシャ</t>
    </rPh>
    <phoneticPr fontId="2"/>
  </si>
  <si>
    <t>商号等</t>
    <rPh sb="0" eb="2">
      <t>ショウゴウ</t>
    </rPh>
    <rPh sb="2" eb="3">
      <t>トウ</t>
    </rPh>
    <phoneticPr fontId="2"/>
  </si>
  <si>
    <t>口座振替申出書</t>
    <rPh sb="0" eb="2">
      <t>コウザ</t>
    </rPh>
    <rPh sb="2" eb="4">
      <t>フリカエ</t>
    </rPh>
    <rPh sb="4" eb="7">
      <t>モウシデショ</t>
    </rPh>
    <phoneticPr fontId="2"/>
  </si>
  <si>
    <t>　</t>
    <phoneticPr fontId="2"/>
  </si>
  <si>
    <t>１　口座振込先</t>
    <rPh sb="2" eb="7">
      <t>コウザフリコミサキ</t>
    </rPh>
    <phoneticPr fontId="2"/>
  </si>
  <si>
    <t>金融機関名</t>
    <rPh sb="0" eb="5">
      <t>キンユウキカンメイ</t>
    </rPh>
    <phoneticPr fontId="2"/>
  </si>
  <si>
    <t>種別・口座番号</t>
    <rPh sb="0" eb="2">
      <t>シュベツ</t>
    </rPh>
    <rPh sb="3" eb="7">
      <t>コウザバンゴウ</t>
    </rPh>
    <phoneticPr fontId="2"/>
  </si>
  <si>
    <t>口座名義</t>
    <rPh sb="0" eb="4">
      <t>コウザメイギ</t>
    </rPh>
    <phoneticPr fontId="2"/>
  </si>
  <si>
    <t>受任者</t>
    <rPh sb="0" eb="3">
      <t>ジュニンシャ</t>
    </rPh>
    <phoneticPr fontId="2"/>
  </si>
  <si>
    <t>郵便番号</t>
    <rPh sb="0" eb="4">
      <t>ユウビンバンゴウ</t>
    </rPh>
    <phoneticPr fontId="2"/>
  </si>
  <si>
    <t>〒</t>
    <phoneticPr fontId="2"/>
  </si>
  <si>
    <t>　(口座名義ｶﾅ)</t>
    <rPh sb="2" eb="4">
      <t>コウザ</t>
    </rPh>
    <rPh sb="4" eb="6">
      <t>メイギ</t>
    </rPh>
    <phoneticPr fontId="2"/>
  </si>
  <si>
    <t>(商号等ｶﾅ)</t>
    <rPh sb="1" eb="4">
      <t>ショウゴウトウ</t>
    </rPh>
    <phoneticPr fontId="2"/>
  </si>
  <si>
    <t>委　　任　　状</t>
    <rPh sb="0" eb="1">
      <t>イ</t>
    </rPh>
    <rPh sb="3" eb="4">
      <t>ニン</t>
    </rPh>
    <rPh sb="6" eb="7">
      <t>ジョウ</t>
    </rPh>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</si>
  <si>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</si>
  <si>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（振込口座情報）</t>
    <rPh sb="1" eb="3">
      <t>フリコミ</t>
    </rPh>
    <rPh sb="3" eb="5">
      <t>コウザ</t>
    </rPh>
    <rPh sb="5" eb="7">
      <t>ジョウホウ</t>
    </rPh>
    <phoneticPr fontId="2"/>
  </si>
  <si>
    <t>振込口座情報関係（通帳の写し等）</t>
    <rPh sb="0" eb="4">
      <t>フリコミコウザ</t>
    </rPh>
    <rPh sb="4" eb="6">
      <t>ジョウホウ</t>
    </rPh>
    <rPh sb="6" eb="8">
      <t>カンケイ</t>
    </rPh>
    <rPh sb="9" eb="11">
      <t>ツウチョウ</t>
    </rPh>
    <rPh sb="12" eb="13">
      <t>ウツ</t>
    </rPh>
    <rPh sb="14" eb="15">
      <t>トウ</t>
    </rPh>
    <phoneticPr fontId="2"/>
  </si>
  <si>
    <t>　熊本県高齢者施設等物価高騰対策支援金申請書（兼実績報告書兼請求書）</t>
    <rPh sb="19" eb="22">
      <t>シンセイショ</t>
    </rPh>
    <rPh sb="23" eb="24">
      <t>ケン</t>
    </rPh>
    <rPh sb="24" eb="29">
      <t>ジッセキホウコクショ</t>
    </rPh>
    <rPh sb="29" eb="30">
      <t>ケン</t>
    </rPh>
    <rPh sb="30" eb="33">
      <t>セイキュウショ</t>
    </rPh>
    <phoneticPr fontId="2"/>
  </si>
  <si>
    <t>の「５　振込口座情報」が分かる通帳の写しを提出してください。</t>
    <rPh sb="15" eb="17">
      <t>ツウチョウ</t>
    </rPh>
    <rPh sb="18" eb="19">
      <t>ウツ</t>
    </rPh>
    <rPh sb="21" eb="23">
      <t>テイシュツ</t>
    </rPh>
    <phoneticPr fontId="2"/>
  </si>
  <si>
    <r>
      <t>　　</t>
    </r>
    <r>
      <rPr>
        <sz val="12"/>
        <color rgb="FFFF0000"/>
        <rFont val="ＭＳ ゴシック"/>
        <family val="3"/>
        <charset val="128"/>
      </rPr>
      <t>※ 通帳を1枚めくった口座名義（カナ）が記載されているページ等</t>
    </r>
    <rPh sb="4" eb="6">
      <t>ツウチョウ</t>
    </rPh>
    <rPh sb="8" eb="9">
      <t>マイ</t>
    </rPh>
    <rPh sb="22" eb="24">
      <t>キサイ</t>
    </rPh>
    <rPh sb="32" eb="33">
      <t>トウ</t>
    </rPh>
    <phoneticPr fontId="2"/>
  </si>
  <si>
    <t>みなし有料判定エリア</t>
    <rPh sb="3" eb="5">
      <t>ユウリョウ</t>
    </rPh>
    <rPh sb="5" eb="7">
      <t>ハンテイ</t>
    </rPh>
    <phoneticPr fontId="2"/>
  </si>
  <si>
    <t>（01：普通　02：当座　04：貯蓄）</t>
    <phoneticPr fontId="2"/>
  </si>
  <si>
    <t>特定福祉用具販売事業所（福祉用具貸与未実施のみ）</t>
    <rPh sb="0" eb="2">
      <t>トクテイ</t>
    </rPh>
    <rPh sb="2" eb="6">
      <t>フクシヨウグ</t>
    </rPh>
    <rPh sb="6" eb="11">
      <t>ハンバイジギョウショ</t>
    </rPh>
    <rPh sb="12" eb="14">
      <t>フクシ</t>
    </rPh>
    <rPh sb="14" eb="16">
      <t>ヨウグ</t>
    </rPh>
    <rPh sb="16" eb="18">
      <t>タイヨ</t>
    </rPh>
    <rPh sb="18" eb="21">
      <t>ミジッシ</t>
    </rPh>
    <phoneticPr fontId="2"/>
  </si>
  <si>
    <t>※確認済フラグ</t>
    <rPh sb="1" eb="3">
      <t>カクニン</t>
    </rPh>
    <rPh sb="3" eb="4">
      <t>ズ</t>
    </rPh>
    <phoneticPr fontId="2"/>
  </si>
  <si>
    <t>確認済フラグ</t>
    <rPh sb="0" eb="2">
      <t>カクニン</t>
    </rPh>
    <rPh sb="2" eb="3">
      <t>ズ</t>
    </rPh>
    <phoneticPr fontId="2"/>
  </si>
  <si>
    <t>済</t>
    <rPh sb="0" eb="1">
      <t>スミ</t>
    </rPh>
    <phoneticPr fontId="2"/>
  </si>
  <si>
    <t>　申請している「みなし有料老人ホーム」が提供するサービスの内容が</t>
    <rPh sb="1" eb="3">
      <t>シンセイ</t>
    </rPh>
    <rPh sb="20" eb="22">
      <t>テイキョウ</t>
    </rPh>
    <rPh sb="29" eb="31">
      <t>ナイヨウ</t>
    </rPh>
    <phoneticPr fontId="2"/>
  </si>
  <si>
    <t>※県側作業　次表のデータを【台帳マスタ】に値貼り付け</t>
    <rPh sb="1" eb="2">
      <t>ケン</t>
    </rPh>
    <rPh sb="2" eb="3">
      <t>ガワ</t>
    </rPh>
    <rPh sb="3" eb="5">
      <t>サギョウ</t>
    </rPh>
    <rPh sb="6" eb="8">
      <t>ツギヒョウ</t>
    </rPh>
    <rPh sb="14" eb="16">
      <t>ダイチョウ</t>
    </rPh>
    <rPh sb="21" eb="22">
      <t>アタイ</t>
    </rPh>
    <rPh sb="22" eb="23">
      <t>ハ</t>
    </rPh>
    <rPh sb="24" eb="25">
      <t>ツ</t>
    </rPh>
    <phoneticPr fontId="2"/>
  </si>
  <si>
    <t>施設・事業所重複申請判定エリア</t>
    <rPh sb="0" eb="2">
      <t>シセツ</t>
    </rPh>
    <rPh sb="3" eb="6">
      <t>ジギョウショ</t>
    </rPh>
    <rPh sb="6" eb="10">
      <t>ジュウフクシンセイ</t>
    </rPh>
    <rPh sb="10" eb="12">
      <t>ハンテイ</t>
    </rPh>
    <phoneticPr fontId="2"/>
  </si>
  <si>
    <t>サービス種類＋名称</t>
    <rPh sb="4" eb="6">
      <t>シュルイ</t>
    </rPh>
    <rPh sb="7" eb="9">
      <t>メイショウ</t>
    </rPh>
    <phoneticPr fontId="2"/>
  </si>
  <si>
    <t>判定</t>
    <rPh sb="0" eb="2">
      <t>ハンテイ</t>
    </rPh>
    <phoneticPr fontId="2"/>
  </si>
  <si>
    <t>確認フラグ</t>
    <rPh sb="0" eb="2">
      <t>カクニン</t>
    </rPh>
    <phoneticPr fontId="2"/>
  </si>
  <si>
    <t>事業所確認中</t>
    <rPh sb="0" eb="3">
      <t>ジギョウショ</t>
    </rPh>
    <rPh sb="3" eb="6">
      <t>カクニンチュウ</t>
    </rPh>
    <phoneticPr fontId="2"/>
  </si>
  <si>
    <t>県確認中</t>
    <rPh sb="0" eb="1">
      <t>ケン</t>
    </rPh>
    <rPh sb="1" eb="4">
      <t>カクニンチュウ</t>
    </rPh>
    <phoneticPr fontId="2"/>
  </si>
  <si>
    <t>NG(対象外)</t>
    <rPh sb="3" eb="6">
      <t>タイショウガイ</t>
    </rPh>
    <phoneticPr fontId="2"/>
  </si>
  <si>
    <t>「※」のコメントは、支援金対象の施設・事業所であるか確認が必要なものですので、同一事業所等が複数の指定を受けていないか、申請する医療系介護サービス事業所が当該指定介護サービス事業所として専有で施設基準を満たしているか等を確認してください。</t>
    <rPh sb="10" eb="13">
      <t>シエンキン</t>
    </rPh>
    <rPh sb="13" eb="15">
      <t>タイショウ</t>
    </rPh>
    <rPh sb="16" eb="18">
      <t>シセツ</t>
    </rPh>
    <rPh sb="19" eb="22">
      <t>ジギョウショ</t>
    </rPh>
    <rPh sb="26" eb="28">
      <t>カクニン</t>
    </rPh>
    <rPh sb="29" eb="31">
      <t>ヒツヨウ</t>
    </rPh>
    <rPh sb="39" eb="41">
      <t>ドウイツ</t>
    </rPh>
    <rPh sb="108" eb="109">
      <t>トウ</t>
    </rPh>
    <phoneticPr fontId="2"/>
  </si>
  <si>
    <t>金融機関コード</t>
    <rPh sb="0" eb="4">
      <t>キンユウキカン</t>
    </rPh>
    <phoneticPr fontId="2"/>
  </si>
  <si>
    <t>0001</t>
  </si>
  <si>
    <t>みずほ</t>
  </si>
  <si>
    <t>0005</t>
  </si>
  <si>
    <t>三菱ＵＦＪ</t>
  </si>
  <si>
    <t>0009</t>
  </si>
  <si>
    <t>三井住友</t>
  </si>
  <si>
    <t>0010</t>
  </si>
  <si>
    <t>りそな</t>
  </si>
  <si>
    <t>0017</t>
  </si>
  <si>
    <t>埼玉りそな</t>
  </si>
  <si>
    <t>0033</t>
  </si>
  <si>
    <t>ＰａｙＰａｙ</t>
  </si>
  <si>
    <t>0034</t>
  </si>
  <si>
    <t>セブン</t>
  </si>
  <si>
    <t>0035</t>
  </si>
  <si>
    <t>ソニー</t>
  </si>
  <si>
    <t>0036</t>
  </si>
  <si>
    <t>楽天</t>
  </si>
  <si>
    <t>0038</t>
  </si>
  <si>
    <t>住信ＳＢＩネット</t>
  </si>
  <si>
    <t>0039</t>
  </si>
  <si>
    <t>ａｕじぶん</t>
  </si>
  <si>
    <t>0040</t>
  </si>
  <si>
    <t>イオン</t>
  </si>
  <si>
    <t>0041</t>
  </si>
  <si>
    <t>大和ネクスト</t>
  </si>
  <si>
    <t>0042</t>
  </si>
  <si>
    <t>ローソン</t>
  </si>
  <si>
    <t>0043</t>
  </si>
  <si>
    <t>みんなの</t>
  </si>
  <si>
    <t>0044</t>
  </si>
  <si>
    <t>ＵＩ</t>
  </si>
  <si>
    <t>0116</t>
  </si>
  <si>
    <t>北海道</t>
  </si>
  <si>
    <t>0117</t>
  </si>
  <si>
    <t>0119</t>
  </si>
  <si>
    <t>秋田</t>
  </si>
  <si>
    <t>0120</t>
  </si>
  <si>
    <t>北都</t>
  </si>
  <si>
    <t>0121</t>
  </si>
  <si>
    <t>荘内</t>
  </si>
  <si>
    <t>0122</t>
  </si>
  <si>
    <t>山形</t>
  </si>
  <si>
    <t>0123</t>
  </si>
  <si>
    <t>岩手</t>
  </si>
  <si>
    <t>0124</t>
  </si>
  <si>
    <t>東北</t>
  </si>
  <si>
    <t>0125</t>
  </si>
  <si>
    <t>七十七</t>
  </si>
  <si>
    <t>0126</t>
  </si>
  <si>
    <t>東邦</t>
  </si>
  <si>
    <t>0128</t>
  </si>
  <si>
    <t>群馬</t>
  </si>
  <si>
    <t>0129</t>
  </si>
  <si>
    <t>足利</t>
  </si>
  <si>
    <t>0130</t>
  </si>
  <si>
    <t>常陽</t>
  </si>
  <si>
    <t>0131</t>
  </si>
  <si>
    <t>筑波</t>
  </si>
  <si>
    <t>0133</t>
  </si>
  <si>
    <t>武蔵野</t>
  </si>
  <si>
    <t>0134</t>
  </si>
  <si>
    <t>千葉</t>
  </si>
  <si>
    <t>0135</t>
  </si>
  <si>
    <t>千葉興業</t>
  </si>
  <si>
    <t>0137</t>
  </si>
  <si>
    <t>きらぼし</t>
  </si>
  <si>
    <t>0138</t>
  </si>
  <si>
    <t>横浜</t>
  </si>
  <si>
    <t>0140</t>
  </si>
  <si>
    <t>第四北越</t>
  </si>
  <si>
    <t>0142</t>
  </si>
  <si>
    <t>山梨中央</t>
  </si>
  <si>
    <t>0143</t>
  </si>
  <si>
    <t>八十二</t>
  </si>
  <si>
    <t>0144</t>
  </si>
  <si>
    <t>北陸</t>
  </si>
  <si>
    <t>0145</t>
  </si>
  <si>
    <t>富山</t>
  </si>
  <si>
    <t>0146</t>
  </si>
  <si>
    <t>北國</t>
  </si>
  <si>
    <t>0147</t>
  </si>
  <si>
    <t>福井</t>
  </si>
  <si>
    <t>0149</t>
  </si>
  <si>
    <t>静岡</t>
  </si>
  <si>
    <t>0150</t>
  </si>
  <si>
    <t>スルガ</t>
  </si>
  <si>
    <t>0151</t>
  </si>
  <si>
    <t>清水</t>
  </si>
  <si>
    <t>0152</t>
  </si>
  <si>
    <t>大垣共立</t>
  </si>
  <si>
    <t>0153</t>
  </si>
  <si>
    <t>十六</t>
  </si>
  <si>
    <t>0154</t>
  </si>
  <si>
    <t>三十三</t>
  </si>
  <si>
    <t>0155</t>
  </si>
  <si>
    <t>百五</t>
  </si>
  <si>
    <t>0157</t>
  </si>
  <si>
    <t>滋賀</t>
  </si>
  <si>
    <t>0158</t>
  </si>
  <si>
    <t>京都</t>
  </si>
  <si>
    <t>0159</t>
  </si>
  <si>
    <t>関西みらい</t>
  </si>
  <si>
    <t>0161</t>
  </si>
  <si>
    <t>池田泉州</t>
  </si>
  <si>
    <t>0162</t>
  </si>
  <si>
    <t>南都</t>
  </si>
  <si>
    <t>0163</t>
  </si>
  <si>
    <t>紀陽</t>
  </si>
  <si>
    <t>0164</t>
  </si>
  <si>
    <t>但馬</t>
  </si>
  <si>
    <t>0166</t>
  </si>
  <si>
    <t>鳥取</t>
  </si>
  <si>
    <t>0167</t>
  </si>
  <si>
    <t>山陰合同</t>
  </si>
  <si>
    <t>0168</t>
  </si>
  <si>
    <t>中国</t>
  </si>
  <si>
    <t>0169</t>
  </si>
  <si>
    <t>広島</t>
  </si>
  <si>
    <t>0170</t>
  </si>
  <si>
    <t>山口</t>
  </si>
  <si>
    <t>0172</t>
  </si>
  <si>
    <t>阿波</t>
  </si>
  <si>
    <t>0173</t>
  </si>
  <si>
    <t>百十四</t>
  </si>
  <si>
    <t>0174</t>
  </si>
  <si>
    <t>伊予</t>
  </si>
  <si>
    <t>0175</t>
  </si>
  <si>
    <t>四国</t>
  </si>
  <si>
    <t>0177</t>
  </si>
  <si>
    <t>福岡</t>
  </si>
  <si>
    <t>0178</t>
  </si>
  <si>
    <t>筑邦</t>
  </si>
  <si>
    <t>0179</t>
  </si>
  <si>
    <t>佐賀</t>
  </si>
  <si>
    <t>0181</t>
  </si>
  <si>
    <t>十八親和</t>
  </si>
  <si>
    <t>0182</t>
  </si>
  <si>
    <t>肥後</t>
  </si>
  <si>
    <t>0183</t>
  </si>
  <si>
    <t>大分</t>
  </si>
  <si>
    <t>0184</t>
  </si>
  <si>
    <t>宮崎</t>
  </si>
  <si>
    <t>0185</t>
  </si>
  <si>
    <t>鹿児島</t>
  </si>
  <si>
    <t>0187</t>
  </si>
  <si>
    <t>琉球</t>
  </si>
  <si>
    <t>0188</t>
  </si>
  <si>
    <t>沖縄</t>
  </si>
  <si>
    <t>0190</t>
  </si>
  <si>
    <t>西日本シティ</t>
  </si>
  <si>
    <t>0191</t>
  </si>
  <si>
    <t>北九州</t>
  </si>
  <si>
    <t>0288</t>
  </si>
  <si>
    <t>三菱ＵＦＪ信託</t>
  </si>
  <si>
    <t>0289</t>
  </si>
  <si>
    <t>みずほ信託</t>
  </si>
  <si>
    <t>0294</t>
  </si>
  <si>
    <t>三井住友信託</t>
  </si>
  <si>
    <t>0295</t>
  </si>
  <si>
    <t>ニューヨークメロン信託</t>
  </si>
  <si>
    <t>0297</t>
  </si>
  <si>
    <t>日本マスタートラスト信託</t>
  </si>
  <si>
    <t>0300</t>
  </si>
  <si>
    <t>ＳＭＢＣ信託</t>
  </si>
  <si>
    <t>0304</t>
  </si>
  <si>
    <t>野村信託</t>
  </si>
  <si>
    <t>0307</t>
  </si>
  <si>
    <t>オリックス</t>
  </si>
  <si>
    <t>0310</t>
  </si>
  <si>
    <t>ＧＭＯあおぞらネット</t>
  </si>
  <si>
    <t>0311</t>
  </si>
  <si>
    <t>農中信託</t>
  </si>
  <si>
    <t>0320</t>
  </si>
  <si>
    <t>新生信託</t>
  </si>
  <si>
    <t>0321</t>
  </si>
  <si>
    <t>日証金信託</t>
  </si>
  <si>
    <t>0324</t>
  </si>
  <si>
    <t>日本カストディ</t>
  </si>
  <si>
    <t>0397</t>
  </si>
  <si>
    <t>0398</t>
  </si>
  <si>
    <t>あおぞら</t>
  </si>
  <si>
    <t>0401</t>
  </si>
  <si>
    <t>シティバンク、エヌ・エイ</t>
  </si>
  <si>
    <t>0402</t>
  </si>
  <si>
    <t>0403</t>
  </si>
  <si>
    <t>0411</t>
  </si>
  <si>
    <t>香港上海</t>
  </si>
  <si>
    <t>0413</t>
  </si>
  <si>
    <t>スタンダードチャータード</t>
  </si>
  <si>
    <t>0414</t>
  </si>
  <si>
    <t>バークレイズ</t>
  </si>
  <si>
    <t>0421</t>
  </si>
  <si>
    <t>クレディ・アグリコル</t>
  </si>
  <si>
    <t>0423</t>
  </si>
  <si>
    <t>ハナ</t>
  </si>
  <si>
    <t>0424</t>
  </si>
  <si>
    <t>印度</t>
  </si>
  <si>
    <t>0425</t>
  </si>
  <si>
    <t>兆豊國際商業</t>
  </si>
  <si>
    <t>0426</t>
  </si>
  <si>
    <t>バンコック</t>
  </si>
  <si>
    <t>0429</t>
  </si>
  <si>
    <t>バンクネガラインドネシア</t>
  </si>
  <si>
    <t>0430</t>
  </si>
  <si>
    <t>ドイツ</t>
  </si>
  <si>
    <t>0432</t>
  </si>
  <si>
    <t>ブラジル</t>
  </si>
  <si>
    <t>0438</t>
  </si>
  <si>
    <t>ユナイテッド・オーバーシーズ</t>
  </si>
  <si>
    <t>0439</t>
  </si>
  <si>
    <t>ユービーエス・エイ・ジー</t>
  </si>
  <si>
    <t>0442</t>
  </si>
  <si>
    <t>ニューヨークメロン</t>
  </si>
  <si>
    <t>0443</t>
  </si>
  <si>
    <t>ビー・エヌ・ピー・パリバ</t>
  </si>
  <si>
    <t>0444</t>
  </si>
  <si>
    <t>オーバーシー・チャイニーズ</t>
  </si>
  <si>
    <t>0445</t>
  </si>
  <si>
    <t>ソシエテジェネラル</t>
  </si>
  <si>
    <t>0456</t>
  </si>
  <si>
    <t>ユバフーアラブ・フランス連合</t>
  </si>
  <si>
    <t>0458</t>
  </si>
  <si>
    <t>ＤＢＳ</t>
  </si>
  <si>
    <t>0460</t>
  </si>
  <si>
    <t>クレディ・スイス</t>
  </si>
  <si>
    <t>0463</t>
  </si>
  <si>
    <t>ウニクレディト</t>
  </si>
  <si>
    <t>0468</t>
  </si>
  <si>
    <t>インドステイト</t>
  </si>
  <si>
    <t>0471</t>
  </si>
  <si>
    <t>カナダロイヤル</t>
  </si>
  <si>
    <t>0472</t>
  </si>
  <si>
    <t>ＳＢＪ</t>
  </si>
  <si>
    <t>0477</t>
  </si>
  <si>
    <t>ウリィ</t>
  </si>
  <si>
    <t>0482</t>
  </si>
  <si>
    <t>アイエヌジーバンクエヌ・ヴィ</t>
  </si>
  <si>
    <t>0484</t>
  </si>
  <si>
    <t>ナショナル・オーストラリア・バンク・リミテッド</t>
  </si>
  <si>
    <t>0485</t>
  </si>
  <si>
    <t>オーストラリア・ニュージーランド</t>
  </si>
  <si>
    <t>0487</t>
  </si>
  <si>
    <t>オーストラリア・コモンウェルズ</t>
  </si>
  <si>
    <t>0489</t>
  </si>
  <si>
    <t>中國</t>
  </si>
  <si>
    <t>0495</t>
  </si>
  <si>
    <t>ステート・ストリート</t>
  </si>
  <si>
    <t>0498</t>
  </si>
  <si>
    <t>中小企業</t>
  </si>
  <si>
    <t>0501</t>
  </si>
  <si>
    <t>北洋</t>
  </si>
  <si>
    <t>0508</t>
  </si>
  <si>
    <t>きらやか</t>
  </si>
  <si>
    <t>0509</t>
  </si>
  <si>
    <t>北日本</t>
  </si>
  <si>
    <t>0512</t>
  </si>
  <si>
    <t>仙台</t>
  </si>
  <si>
    <t>0513</t>
  </si>
  <si>
    <t>福島</t>
  </si>
  <si>
    <t>0514</t>
  </si>
  <si>
    <t>大東</t>
  </si>
  <si>
    <t>0516</t>
  </si>
  <si>
    <t>東和</t>
  </si>
  <si>
    <t>0517</t>
  </si>
  <si>
    <t>栃木</t>
  </si>
  <si>
    <t>0522</t>
  </si>
  <si>
    <t>京葉</t>
  </si>
  <si>
    <t>0525</t>
  </si>
  <si>
    <t>東日本</t>
  </si>
  <si>
    <t>0526</t>
  </si>
  <si>
    <t>東京スター</t>
  </si>
  <si>
    <t>0530</t>
  </si>
  <si>
    <t>神奈川</t>
  </si>
  <si>
    <t>0532</t>
  </si>
  <si>
    <t>大光</t>
  </si>
  <si>
    <t>0533</t>
  </si>
  <si>
    <t>長野</t>
  </si>
  <si>
    <t>0534</t>
  </si>
  <si>
    <t>富山第一</t>
  </si>
  <si>
    <t>0537</t>
  </si>
  <si>
    <t>福邦</t>
  </si>
  <si>
    <t>0538</t>
  </si>
  <si>
    <t>静岡中央</t>
  </si>
  <si>
    <t>0542</t>
  </si>
  <si>
    <t>0543</t>
  </si>
  <si>
    <t>名古屋</t>
  </si>
  <si>
    <t>0562</t>
  </si>
  <si>
    <t>みなと</t>
  </si>
  <si>
    <t>0565</t>
  </si>
  <si>
    <t>島根</t>
  </si>
  <si>
    <t>0566</t>
  </si>
  <si>
    <t>トマト</t>
  </si>
  <si>
    <t>0569</t>
  </si>
  <si>
    <t>もみじ</t>
  </si>
  <si>
    <t>0570</t>
  </si>
  <si>
    <t>西京</t>
  </si>
  <si>
    <t>0572</t>
  </si>
  <si>
    <t>徳島大正</t>
  </si>
  <si>
    <t>0573</t>
  </si>
  <si>
    <t>香川</t>
  </si>
  <si>
    <t>0576</t>
  </si>
  <si>
    <t>愛媛</t>
  </si>
  <si>
    <t>0578</t>
  </si>
  <si>
    <t>高知</t>
  </si>
  <si>
    <t>0582</t>
  </si>
  <si>
    <t>福岡中央</t>
  </si>
  <si>
    <t>0583</t>
  </si>
  <si>
    <t>佐賀共栄</t>
  </si>
  <si>
    <t>0585</t>
  </si>
  <si>
    <t>長崎</t>
  </si>
  <si>
    <t>0587</t>
  </si>
  <si>
    <t>熊本</t>
  </si>
  <si>
    <t>0590</t>
  </si>
  <si>
    <t>豊和</t>
  </si>
  <si>
    <t>0591</t>
  </si>
  <si>
    <t>宮崎太陽</t>
  </si>
  <si>
    <t>0594</t>
  </si>
  <si>
    <t>南日本</t>
  </si>
  <si>
    <t>0596</t>
  </si>
  <si>
    <t>沖縄海邦</t>
  </si>
  <si>
    <t>0603</t>
  </si>
  <si>
    <t>韓国産業</t>
  </si>
  <si>
    <t>0607</t>
  </si>
  <si>
    <t>彰化商業</t>
  </si>
  <si>
    <t>0608</t>
  </si>
  <si>
    <t>ウェルズ・ファーゴ</t>
  </si>
  <si>
    <t>0611</t>
  </si>
  <si>
    <t>第一商業</t>
  </si>
  <si>
    <t>0612</t>
  </si>
  <si>
    <t>台湾</t>
  </si>
  <si>
    <t>0615</t>
  </si>
  <si>
    <t>交通</t>
  </si>
  <si>
    <t>0616</t>
  </si>
  <si>
    <t>メトロポリタン</t>
  </si>
  <si>
    <t>0617</t>
  </si>
  <si>
    <t>フィリピン・ナショナル・バンク</t>
  </si>
  <si>
    <t>0619</t>
  </si>
  <si>
    <t>中国工商</t>
  </si>
  <si>
    <t>0621</t>
  </si>
  <si>
    <t>中國信託商業</t>
  </si>
  <si>
    <t>0623</t>
  </si>
  <si>
    <t>インテーザ・サンパオロ</t>
  </si>
  <si>
    <t>0624</t>
  </si>
  <si>
    <t>國民</t>
  </si>
  <si>
    <t>0625</t>
  </si>
  <si>
    <t>中国建設</t>
  </si>
  <si>
    <t>0627</t>
  </si>
  <si>
    <t>ビルバオ・ビスカヤ・アルヘンタリア</t>
  </si>
  <si>
    <t>0630</t>
  </si>
  <si>
    <t>中国農業</t>
  </si>
  <si>
    <t>0631</t>
  </si>
  <si>
    <t>台新國際商業</t>
  </si>
  <si>
    <t>0632</t>
  </si>
  <si>
    <t>玉山</t>
  </si>
  <si>
    <t>0633</t>
  </si>
  <si>
    <t>台湾中小企業</t>
  </si>
  <si>
    <t>1000</t>
  </si>
  <si>
    <t>信金中央金庫</t>
  </si>
  <si>
    <t>1001</t>
  </si>
  <si>
    <t>北海道信金</t>
  </si>
  <si>
    <t>1003</t>
  </si>
  <si>
    <t>室蘭信金</t>
  </si>
  <si>
    <t>1004</t>
  </si>
  <si>
    <t>空知信金</t>
  </si>
  <si>
    <t>1006</t>
  </si>
  <si>
    <t>苫小牧信金</t>
  </si>
  <si>
    <t>1008</t>
  </si>
  <si>
    <t>北門信金</t>
  </si>
  <si>
    <t>1009</t>
  </si>
  <si>
    <t>伊達信金</t>
  </si>
  <si>
    <t>1010</t>
  </si>
  <si>
    <t>北空知信金</t>
  </si>
  <si>
    <t>1011</t>
  </si>
  <si>
    <t>日高信金</t>
  </si>
  <si>
    <t>1013</t>
  </si>
  <si>
    <t>渡島信金</t>
  </si>
  <si>
    <t>1014</t>
  </si>
  <si>
    <t>道南うみ街信金</t>
  </si>
  <si>
    <t>1020</t>
  </si>
  <si>
    <t>旭川信金</t>
  </si>
  <si>
    <t>1021</t>
  </si>
  <si>
    <t>稚内信金</t>
  </si>
  <si>
    <t>1022</t>
  </si>
  <si>
    <t>留萌信金</t>
  </si>
  <si>
    <t>1024</t>
  </si>
  <si>
    <t>北星信金</t>
  </si>
  <si>
    <t>1026</t>
  </si>
  <si>
    <t>帯広信金</t>
  </si>
  <si>
    <t>1027</t>
  </si>
  <si>
    <t>釧路信金</t>
  </si>
  <si>
    <t>1028</t>
  </si>
  <si>
    <t>大地みらい信金</t>
  </si>
  <si>
    <t>1030</t>
  </si>
  <si>
    <t>北見信金</t>
  </si>
  <si>
    <t>1031</t>
  </si>
  <si>
    <t>網走信金</t>
  </si>
  <si>
    <t>1033</t>
  </si>
  <si>
    <t>遠軽信金</t>
  </si>
  <si>
    <t>1104</t>
  </si>
  <si>
    <t>東奥信金</t>
  </si>
  <si>
    <t>1105</t>
  </si>
  <si>
    <t>青い森信金</t>
  </si>
  <si>
    <t>1120</t>
  </si>
  <si>
    <t>秋田信金</t>
  </si>
  <si>
    <t>1123</t>
  </si>
  <si>
    <t>羽後信金</t>
  </si>
  <si>
    <t>1140</t>
  </si>
  <si>
    <t>山形信金</t>
  </si>
  <si>
    <t>1141</t>
  </si>
  <si>
    <t>米沢信金</t>
  </si>
  <si>
    <t>1142</t>
  </si>
  <si>
    <t>鶴岡信金</t>
  </si>
  <si>
    <t>1143</t>
  </si>
  <si>
    <t>新庄信金</t>
  </si>
  <si>
    <t>1150</t>
  </si>
  <si>
    <t>盛岡信金</t>
  </si>
  <si>
    <t>1152</t>
  </si>
  <si>
    <t>宮古信金</t>
  </si>
  <si>
    <t>1153</t>
  </si>
  <si>
    <t>一関信金</t>
  </si>
  <si>
    <t>1154</t>
  </si>
  <si>
    <t>北上信金</t>
  </si>
  <si>
    <t>1155</t>
  </si>
  <si>
    <t>花巻信金</t>
  </si>
  <si>
    <t>1156</t>
  </si>
  <si>
    <t>水沢信金</t>
  </si>
  <si>
    <t>1170</t>
  </si>
  <si>
    <t>杜の都信金</t>
  </si>
  <si>
    <t>1171</t>
  </si>
  <si>
    <t>宮城第一信金</t>
  </si>
  <si>
    <t>1172</t>
  </si>
  <si>
    <t>石巻信金</t>
  </si>
  <si>
    <t>1174</t>
  </si>
  <si>
    <t>仙南信金</t>
  </si>
  <si>
    <t>1175</t>
  </si>
  <si>
    <t>気仙沼信金</t>
  </si>
  <si>
    <t>1181</t>
  </si>
  <si>
    <t>会津信金</t>
  </si>
  <si>
    <t>1182</t>
  </si>
  <si>
    <t>郡山信金</t>
  </si>
  <si>
    <t>1184</t>
  </si>
  <si>
    <t>白河信金</t>
  </si>
  <si>
    <t>1185</t>
  </si>
  <si>
    <t>須賀川信金</t>
  </si>
  <si>
    <t>1186</t>
  </si>
  <si>
    <t>ひまわり信金</t>
  </si>
  <si>
    <t>1188</t>
  </si>
  <si>
    <t>あぶくま信金</t>
  </si>
  <si>
    <t>1189</t>
  </si>
  <si>
    <t>二本松信金</t>
  </si>
  <si>
    <t>1190</t>
  </si>
  <si>
    <t>福島信金</t>
  </si>
  <si>
    <t>1203</t>
  </si>
  <si>
    <t>高崎信金</t>
  </si>
  <si>
    <t>1204</t>
  </si>
  <si>
    <t>桐生信金</t>
  </si>
  <si>
    <t>1206</t>
  </si>
  <si>
    <t>アイオー信金</t>
  </si>
  <si>
    <t>1208</t>
  </si>
  <si>
    <t>利根郡信金</t>
  </si>
  <si>
    <t>1209</t>
  </si>
  <si>
    <t>館林信金</t>
  </si>
  <si>
    <t>1210</t>
  </si>
  <si>
    <t>北群馬信金</t>
  </si>
  <si>
    <t>1211</t>
  </si>
  <si>
    <t>しののめ信金</t>
  </si>
  <si>
    <t>1221</t>
  </si>
  <si>
    <t>足利小山信金</t>
  </si>
  <si>
    <t>1222</t>
  </si>
  <si>
    <t>栃木信金</t>
  </si>
  <si>
    <t>1223</t>
  </si>
  <si>
    <t>鹿沼相互信金</t>
  </si>
  <si>
    <t>1224</t>
  </si>
  <si>
    <t>佐野信金</t>
  </si>
  <si>
    <t>1225</t>
  </si>
  <si>
    <t>大田原信金</t>
  </si>
  <si>
    <t>1227</t>
  </si>
  <si>
    <t>烏山信金</t>
  </si>
  <si>
    <t>1240</t>
  </si>
  <si>
    <t>水戸信金</t>
  </si>
  <si>
    <t>1242</t>
  </si>
  <si>
    <t>結城信金</t>
  </si>
  <si>
    <t>1250</t>
  </si>
  <si>
    <t>埼玉縣信金</t>
  </si>
  <si>
    <t>1251</t>
  </si>
  <si>
    <t>川口信金</t>
  </si>
  <si>
    <t>1252</t>
  </si>
  <si>
    <t>青木信金</t>
  </si>
  <si>
    <t>1253</t>
  </si>
  <si>
    <t>飯能信金</t>
  </si>
  <si>
    <t>1260</t>
  </si>
  <si>
    <t>千葉信金</t>
  </si>
  <si>
    <t>1261</t>
  </si>
  <si>
    <t>銚子信金</t>
  </si>
  <si>
    <t>1262</t>
  </si>
  <si>
    <t>東京ベイ信金</t>
  </si>
  <si>
    <t>1264</t>
  </si>
  <si>
    <t>館山信金</t>
  </si>
  <si>
    <t>1267</t>
  </si>
  <si>
    <t>佐原信金</t>
  </si>
  <si>
    <t>1280</t>
  </si>
  <si>
    <t>横浜信金</t>
  </si>
  <si>
    <t>1281</t>
  </si>
  <si>
    <t>かながわ信金</t>
  </si>
  <si>
    <t>1282</t>
  </si>
  <si>
    <t>湘南信金</t>
  </si>
  <si>
    <t>1283</t>
  </si>
  <si>
    <t>川崎信金</t>
  </si>
  <si>
    <t>1286</t>
  </si>
  <si>
    <t>平塚信金</t>
  </si>
  <si>
    <t>1288</t>
  </si>
  <si>
    <t>さがみ信金</t>
  </si>
  <si>
    <t>1289</t>
  </si>
  <si>
    <t>中栄信金</t>
  </si>
  <si>
    <t>1290</t>
  </si>
  <si>
    <t>中南信金</t>
  </si>
  <si>
    <t>1303</t>
  </si>
  <si>
    <t>朝日信金</t>
  </si>
  <si>
    <t>1305</t>
  </si>
  <si>
    <t>興産信金</t>
  </si>
  <si>
    <t>1310</t>
  </si>
  <si>
    <t>さわやか信金</t>
  </si>
  <si>
    <t>1311</t>
  </si>
  <si>
    <t>東京シティ信金</t>
  </si>
  <si>
    <t>1319</t>
  </si>
  <si>
    <t>芝信金</t>
  </si>
  <si>
    <t>1320</t>
  </si>
  <si>
    <t>東京東信金</t>
  </si>
  <si>
    <t>1321</t>
  </si>
  <si>
    <t>東栄信金</t>
  </si>
  <si>
    <t>1323</t>
  </si>
  <si>
    <t>亀有信金</t>
  </si>
  <si>
    <t>1326</t>
  </si>
  <si>
    <t>小松川信金</t>
  </si>
  <si>
    <t>1327</t>
  </si>
  <si>
    <t>足立成和信金</t>
  </si>
  <si>
    <t>1333</t>
  </si>
  <si>
    <t>東京三協信金</t>
  </si>
  <si>
    <t>1336</t>
  </si>
  <si>
    <t>西京信金</t>
  </si>
  <si>
    <t>1341</t>
  </si>
  <si>
    <t>西武信金</t>
  </si>
  <si>
    <t>1344</t>
  </si>
  <si>
    <t>城南信金</t>
  </si>
  <si>
    <t>1345</t>
  </si>
  <si>
    <t>昭和信金</t>
  </si>
  <si>
    <t>1346</t>
  </si>
  <si>
    <t>目黒信金</t>
  </si>
  <si>
    <t>1348</t>
  </si>
  <si>
    <t>世田谷信金</t>
  </si>
  <si>
    <t>1349</t>
  </si>
  <si>
    <t>東京信金</t>
  </si>
  <si>
    <t>1351</t>
  </si>
  <si>
    <t>城北信金</t>
  </si>
  <si>
    <t>1352</t>
  </si>
  <si>
    <t>瀧野川信金</t>
  </si>
  <si>
    <t>1356</t>
  </si>
  <si>
    <t>巣鴨信金</t>
  </si>
  <si>
    <t>1358</t>
  </si>
  <si>
    <t>青梅信金</t>
  </si>
  <si>
    <t>1360</t>
  </si>
  <si>
    <t>多摩信金</t>
  </si>
  <si>
    <t>1370</t>
  </si>
  <si>
    <t>新潟信金</t>
  </si>
  <si>
    <t>1371</t>
  </si>
  <si>
    <t>長岡信金</t>
  </si>
  <si>
    <t>1373</t>
  </si>
  <si>
    <t>三条信金</t>
  </si>
  <si>
    <t>1374</t>
  </si>
  <si>
    <t>新発田信金</t>
  </si>
  <si>
    <t>1375</t>
  </si>
  <si>
    <t>柏崎信金</t>
  </si>
  <si>
    <t>1376</t>
  </si>
  <si>
    <t>上越信金</t>
  </si>
  <si>
    <t>1377</t>
  </si>
  <si>
    <t>新井信金</t>
  </si>
  <si>
    <t>1379</t>
  </si>
  <si>
    <t>村上信金</t>
  </si>
  <si>
    <t>1380</t>
  </si>
  <si>
    <t>加茂信金</t>
  </si>
  <si>
    <t>1385</t>
  </si>
  <si>
    <t>甲府信金</t>
  </si>
  <si>
    <t>1386</t>
  </si>
  <si>
    <t>山梨信金</t>
  </si>
  <si>
    <t>1390</t>
  </si>
  <si>
    <t>長野信金</t>
  </si>
  <si>
    <t>1391</t>
  </si>
  <si>
    <t>松本信金</t>
  </si>
  <si>
    <t>1392</t>
  </si>
  <si>
    <t>上田信金</t>
  </si>
  <si>
    <t>1393</t>
  </si>
  <si>
    <t>諏訪信金</t>
  </si>
  <si>
    <t>1394</t>
  </si>
  <si>
    <t>飯田信金</t>
  </si>
  <si>
    <t>1396</t>
  </si>
  <si>
    <t>アルプス中央信金</t>
  </si>
  <si>
    <t>1401</t>
  </si>
  <si>
    <t>富山信金</t>
  </si>
  <si>
    <t>1402</t>
  </si>
  <si>
    <t>高岡信金</t>
  </si>
  <si>
    <t>1404</t>
  </si>
  <si>
    <t>新湊信金</t>
  </si>
  <si>
    <t>1405</t>
  </si>
  <si>
    <t>にいかわ信金</t>
  </si>
  <si>
    <t>1406</t>
  </si>
  <si>
    <t>氷見伏木信金</t>
  </si>
  <si>
    <t>1412</t>
  </si>
  <si>
    <t>砺波信金</t>
  </si>
  <si>
    <t>1413</t>
  </si>
  <si>
    <t>石動信金</t>
  </si>
  <si>
    <t>1440</t>
  </si>
  <si>
    <t>金沢信金</t>
  </si>
  <si>
    <t>1442</t>
  </si>
  <si>
    <t>のと共栄信金</t>
  </si>
  <si>
    <t>1444</t>
  </si>
  <si>
    <t>はくさん信金</t>
  </si>
  <si>
    <t>1448</t>
  </si>
  <si>
    <t>興能信金</t>
  </si>
  <si>
    <t>1470</t>
  </si>
  <si>
    <t>福井信金</t>
  </si>
  <si>
    <t>1471</t>
  </si>
  <si>
    <t>敦賀信金</t>
  </si>
  <si>
    <t>1473</t>
  </si>
  <si>
    <t>小浜信金</t>
  </si>
  <si>
    <t>1475</t>
  </si>
  <si>
    <t>越前信金</t>
  </si>
  <si>
    <t>1501</t>
  </si>
  <si>
    <t>しずおか焼津信金</t>
  </si>
  <si>
    <t>1502</t>
  </si>
  <si>
    <t>静清信金</t>
  </si>
  <si>
    <t>1503</t>
  </si>
  <si>
    <t>浜松磐田信金</t>
  </si>
  <si>
    <t>1505</t>
  </si>
  <si>
    <t>沼津信金</t>
  </si>
  <si>
    <t>1506</t>
  </si>
  <si>
    <t>三島信金</t>
  </si>
  <si>
    <t>1507</t>
  </si>
  <si>
    <t>富士宮信金</t>
  </si>
  <si>
    <t>1513</t>
  </si>
  <si>
    <t>島田掛川信金</t>
  </si>
  <si>
    <t>1515</t>
  </si>
  <si>
    <t>富士信金</t>
  </si>
  <si>
    <t>1517</t>
  </si>
  <si>
    <t>遠州信金</t>
  </si>
  <si>
    <t>1530</t>
  </si>
  <si>
    <t>岐阜信金</t>
  </si>
  <si>
    <t>1531</t>
  </si>
  <si>
    <t>大垣西濃信金</t>
  </si>
  <si>
    <t>1532</t>
  </si>
  <si>
    <t>高山信金</t>
  </si>
  <si>
    <t>1533</t>
  </si>
  <si>
    <t>東濃信金</t>
  </si>
  <si>
    <t>1534</t>
  </si>
  <si>
    <t>関信金</t>
  </si>
  <si>
    <t>1538</t>
  </si>
  <si>
    <t>八幡信金</t>
  </si>
  <si>
    <t>1550</t>
  </si>
  <si>
    <t>愛知信金</t>
  </si>
  <si>
    <t>1551</t>
  </si>
  <si>
    <t>豊橋信金</t>
  </si>
  <si>
    <t>1552</t>
  </si>
  <si>
    <t>岡崎信金</t>
  </si>
  <si>
    <t>1553</t>
  </si>
  <si>
    <t>いちい信金</t>
  </si>
  <si>
    <t>1554</t>
  </si>
  <si>
    <t>瀬戸信金</t>
  </si>
  <si>
    <t>1555</t>
  </si>
  <si>
    <t>半田信金</t>
  </si>
  <si>
    <t>1556</t>
  </si>
  <si>
    <t>知多信金</t>
  </si>
  <si>
    <t>1557</t>
  </si>
  <si>
    <t>豊川信金</t>
  </si>
  <si>
    <t>1559</t>
  </si>
  <si>
    <t>豊田信金</t>
  </si>
  <si>
    <t>1560</t>
  </si>
  <si>
    <t>碧海信金</t>
  </si>
  <si>
    <t>1561</t>
  </si>
  <si>
    <t>西尾信金</t>
  </si>
  <si>
    <t>1562</t>
  </si>
  <si>
    <t>蒲郡信金</t>
  </si>
  <si>
    <t>1563</t>
  </si>
  <si>
    <t>尾西信金</t>
  </si>
  <si>
    <t>1565</t>
  </si>
  <si>
    <t>中日信金</t>
  </si>
  <si>
    <t>1566</t>
  </si>
  <si>
    <t>東春信金</t>
  </si>
  <si>
    <t>1580</t>
  </si>
  <si>
    <t>津信金</t>
  </si>
  <si>
    <t>1581</t>
  </si>
  <si>
    <t>北伊勢上野信金</t>
  </si>
  <si>
    <t>1583</t>
  </si>
  <si>
    <t>桑名三重信金</t>
  </si>
  <si>
    <t>1585</t>
  </si>
  <si>
    <t>紀北信金</t>
  </si>
  <si>
    <t>1602</t>
  </si>
  <si>
    <t>滋賀中央信金</t>
  </si>
  <si>
    <t>1603</t>
  </si>
  <si>
    <t>長浜信金</t>
  </si>
  <si>
    <t>1604</t>
  </si>
  <si>
    <t>湖東信金</t>
  </si>
  <si>
    <t>1610</t>
  </si>
  <si>
    <t>京都信金</t>
  </si>
  <si>
    <t>1611</t>
  </si>
  <si>
    <t>京都中央信金</t>
  </si>
  <si>
    <t>1620</t>
  </si>
  <si>
    <t>京都北都信金</t>
  </si>
  <si>
    <t>1630</t>
  </si>
  <si>
    <t>大阪信金</t>
  </si>
  <si>
    <t>1633</t>
  </si>
  <si>
    <t>大阪厚生信金</t>
  </si>
  <si>
    <t>1635</t>
  </si>
  <si>
    <t>大阪シティ信金</t>
  </si>
  <si>
    <t>1636</t>
  </si>
  <si>
    <t>大阪商工信金</t>
  </si>
  <si>
    <t>1643</t>
  </si>
  <si>
    <t>永和信金</t>
  </si>
  <si>
    <t>1645</t>
  </si>
  <si>
    <t>北おおさか信金</t>
  </si>
  <si>
    <t>1656</t>
  </si>
  <si>
    <t>枚方信金</t>
  </si>
  <si>
    <t>1666</t>
  </si>
  <si>
    <t>奈良信金</t>
  </si>
  <si>
    <t>1667</t>
  </si>
  <si>
    <t>大和信金</t>
  </si>
  <si>
    <t>1668</t>
  </si>
  <si>
    <t>奈良中央信金</t>
  </si>
  <si>
    <t>1671</t>
  </si>
  <si>
    <t>新宮信金</t>
  </si>
  <si>
    <t>1674</t>
  </si>
  <si>
    <t>きのくに信金</t>
  </si>
  <si>
    <t>1680</t>
  </si>
  <si>
    <t>神戸信金</t>
  </si>
  <si>
    <t>1685</t>
  </si>
  <si>
    <t>姫路信金</t>
  </si>
  <si>
    <t>1686</t>
  </si>
  <si>
    <t>播州信金</t>
  </si>
  <si>
    <t>1687</t>
  </si>
  <si>
    <t>兵庫信金</t>
  </si>
  <si>
    <t>1688</t>
  </si>
  <si>
    <t>尼崎信金</t>
  </si>
  <si>
    <t>1689</t>
  </si>
  <si>
    <t>日新信金</t>
  </si>
  <si>
    <t>1691</t>
  </si>
  <si>
    <t>淡路信金</t>
  </si>
  <si>
    <t>1692</t>
  </si>
  <si>
    <t>但馬信金</t>
  </si>
  <si>
    <t>1694</t>
  </si>
  <si>
    <t>西兵庫信金</t>
  </si>
  <si>
    <t>1695</t>
  </si>
  <si>
    <t>中兵庫信金</t>
  </si>
  <si>
    <t>1696</t>
  </si>
  <si>
    <t>但陽信金</t>
  </si>
  <si>
    <t>1701</t>
  </si>
  <si>
    <t>鳥取信金</t>
  </si>
  <si>
    <t>1702</t>
  </si>
  <si>
    <t>米子信金</t>
  </si>
  <si>
    <t>1703</t>
  </si>
  <si>
    <t>倉吉信金</t>
  </si>
  <si>
    <t>1710</t>
  </si>
  <si>
    <t>しまね信金</t>
  </si>
  <si>
    <t>1711</t>
  </si>
  <si>
    <t>日本海信金</t>
  </si>
  <si>
    <t>1712</t>
  </si>
  <si>
    <t>島根中央信金</t>
  </si>
  <si>
    <t>1732</t>
  </si>
  <si>
    <t>おかやま信金</t>
  </si>
  <si>
    <t>1734</t>
  </si>
  <si>
    <t>水島信金</t>
  </si>
  <si>
    <t>1735</t>
  </si>
  <si>
    <t>津山信金</t>
  </si>
  <si>
    <t>1738</t>
  </si>
  <si>
    <t>玉島信金</t>
  </si>
  <si>
    <t>1740</t>
  </si>
  <si>
    <t>備北信金</t>
  </si>
  <si>
    <t>1741</t>
  </si>
  <si>
    <t>吉備信金</t>
  </si>
  <si>
    <t>1743</t>
  </si>
  <si>
    <t>備前日生信金</t>
  </si>
  <si>
    <t>1750</t>
  </si>
  <si>
    <t>広島信金</t>
  </si>
  <si>
    <t>1752</t>
  </si>
  <si>
    <t>呉信金</t>
  </si>
  <si>
    <t>1756</t>
  </si>
  <si>
    <t>しまなみ信金</t>
  </si>
  <si>
    <t>1758</t>
  </si>
  <si>
    <t>広島みどり信金</t>
  </si>
  <si>
    <t>1780</t>
  </si>
  <si>
    <t>萩山口信金</t>
  </si>
  <si>
    <t>1781</t>
  </si>
  <si>
    <t>西中国信金</t>
  </si>
  <si>
    <t>1789</t>
  </si>
  <si>
    <t>東山口信金</t>
  </si>
  <si>
    <t>1801</t>
  </si>
  <si>
    <t>徳島信金</t>
  </si>
  <si>
    <t>1803</t>
  </si>
  <si>
    <t>阿南信金</t>
  </si>
  <si>
    <t>1830</t>
  </si>
  <si>
    <t>高松信金</t>
  </si>
  <si>
    <t>1833</t>
  </si>
  <si>
    <t>観音寺信金</t>
  </si>
  <si>
    <t>1860</t>
  </si>
  <si>
    <t>愛媛信金</t>
  </si>
  <si>
    <t>1862</t>
  </si>
  <si>
    <t>宇和島信金</t>
  </si>
  <si>
    <t>1864</t>
  </si>
  <si>
    <t>東予信金</t>
  </si>
  <si>
    <t>1866</t>
  </si>
  <si>
    <t>川之江信金</t>
  </si>
  <si>
    <t>1880</t>
  </si>
  <si>
    <t>幡多信金</t>
  </si>
  <si>
    <t>1881</t>
  </si>
  <si>
    <t>高知信金</t>
  </si>
  <si>
    <t>1901</t>
  </si>
  <si>
    <t>福岡信金</t>
  </si>
  <si>
    <t>1903</t>
  </si>
  <si>
    <t>福岡ひびき信金</t>
  </si>
  <si>
    <t>1908</t>
  </si>
  <si>
    <t>大牟田柳川信金</t>
  </si>
  <si>
    <t>1909</t>
  </si>
  <si>
    <t>筑後信金</t>
  </si>
  <si>
    <t>1910</t>
  </si>
  <si>
    <t>飯塚信金</t>
  </si>
  <si>
    <t>1913</t>
  </si>
  <si>
    <t>田川信金</t>
  </si>
  <si>
    <t>1917</t>
  </si>
  <si>
    <t>大川信金</t>
  </si>
  <si>
    <t>1920</t>
  </si>
  <si>
    <t>遠賀信金</t>
  </si>
  <si>
    <t>1930</t>
  </si>
  <si>
    <t>唐津信金</t>
  </si>
  <si>
    <t>1931</t>
  </si>
  <si>
    <t>佐賀信金</t>
  </si>
  <si>
    <t>1932</t>
  </si>
  <si>
    <t>伊万里信金</t>
  </si>
  <si>
    <t>1933</t>
  </si>
  <si>
    <t>九州ひぜん信金</t>
  </si>
  <si>
    <t>1942</t>
  </si>
  <si>
    <t>たちばな信金</t>
  </si>
  <si>
    <t>1951</t>
  </si>
  <si>
    <t>熊本信金</t>
  </si>
  <si>
    <t>1952</t>
  </si>
  <si>
    <t>熊本第一信金</t>
  </si>
  <si>
    <t>1954</t>
  </si>
  <si>
    <t>熊本中央信金</t>
  </si>
  <si>
    <t>1955</t>
  </si>
  <si>
    <t>天草信金</t>
  </si>
  <si>
    <t>1960</t>
  </si>
  <si>
    <t>大分信金</t>
  </si>
  <si>
    <t>1962</t>
  </si>
  <si>
    <t>大分みらい信金</t>
  </si>
  <si>
    <t>1968</t>
  </si>
  <si>
    <t>日田信金</t>
  </si>
  <si>
    <t>1980</t>
  </si>
  <si>
    <t>宮崎第一信金</t>
  </si>
  <si>
    <t>1982</t>
  </si>
  <si>
    <t>延岡信金</t>
  </si>
  <si>
    <t>1985</t>
  </si>
  <si>
    <t>高鍋信金</t>
  </si>
  <si>
    <t>1990</t>
  </si>
  <si>
    <t>鹿児島信金</t>
  </si>
  <si>
    <t>1991</t>
  </si>
  <si>
    <t>鹿児島相互信金</t>
  </si>
  <si>
    <t>1993</t>
  </si>
  <si>
    <t>奄美大島信金</t>
  </si>
  <si>
    <t>1996</t>
  </si>
  <si>
    <t>コザ信金</t>
  </si>
  <si>
    <t>2004</t>
  </si>
  <si>
    <t>商工中金</t>
  </si>
  <si>
    <t>2010</t>
  </si>
  <si>
    <t>全信組連</t>
  </si>
  <si>
    <t>2011</t>
  </si>
  <si>
    <t>北央信組</t>
  </si>
  <si>
    <t>2013</t>
  </si>
  <si>
    <t>札幌中央信組</t>
  </si>
  <si>
    <t>2014</t>
  </si>
  <si>
    <t>ウリ信組</t>
  </si>
  <si>
    <t>2017</t>
  </si>
  <si>
    <t>函館商工信組</t>
  </si>
  <si>
    <t>2019</t>
  </si>
  <si>
    <t>空知商工信組</t>
  </si>
  <si>
    <t>2024</t>
  </si>
  <si>
    <t>十勝信組</t>
  </si>
  <si>
    <t>2025</t>
  </si>
  <si>
    <t>釧路信組</t>
  </si>
  <si>
    <t>2030</t>
  </si>
  <si>
    <t>青森県信組</t>
  </si>
  <si>
    <t>2045</t>
  </si>
  <si>
    <t>杜陵信組</t>
  </si>
  <si>
    <t>2049</t>
  </si>
  <si>
    <t>岩手県医師信組</t>
  </si>
  <si>
    <t>2060</t>
  </si>
  <si>
    <t>あすか信組</t>
  </si>
  <si>
    <t>2061</t>
  </si>
  <si>
    <t>石巻商工信組</t>
  </si>
  <si>
    <t>2062</t>
  </si>
  <si>
    <t>古川信組</t>
  </si>
  <si>
    <t>2063</t>
  </si>
  <si>
    <t>仙北信組</t>
  </si>
  <si>
    <t>2075</t>
  </si>
  <si>
    <t>秋田県信組</t>
  </si>
  <si>
    <t>2083</t>
  </si>
  <si>
    <t>北郡信組</t>
  </si>
  <si>
    <t>2084</t>
  </si>
  <si>
    <t>山形中央信組</t>
  </si>
  <si>
    <t>2085</t>
  </si>
  <si>
    <t>山形第一信組</t>
  </si>
  <si>
    <t>2087</t>
  </si>
  <si>
    <t>山形県医師信組</t>
  </si>
  <si>
    <t>2090</t>
  </si>
  <si>
    <t>福島県商工信組</t>
  </si>
  <si>
    <t>2092</t>
  </si>
  <si>
    <t>いわき信組</t>
  </si>
  <si>
    <t>2095</t>
  </si>
  <si>
    <t>相双五城信組</t>
  </si>
  <si>
    <t>2096</t>
  </si>
  <si>
    <t>会津商工信組</t>
  </si>
  <si>
    <t>2101</t>
  </si>
  <si>
    <t>茨城県信組</t>
  </si>
  <si>
    <t>2122</t>
  </si>
  <si>
    <t>真岡信組</t>
  </si>
  <si>
    <t>2125</t>
  </si>
  <si>
    <t>那須信組</t>
  </si>
  <si>
    <t>2143</t>
  </si>
  <si>
    <t>あかぎ信組</t>
  </si>
  <si>
    <t>2146</t>
  </si>
  <si>
    <t>群馬県信組</t>
  </si>
  <si>
    <t>2149</t>
  </si>
  <si>
    <t>ぐんまみらい信組</t>
  </si>
  <si>
    <t>2151</t>
  </si>
  <si>
    <t>群馬県医師信組</t>
  </si>
  <si>
    <t>2162</t>
  </si>
  <si>
    <t>埼玉県医師信組</t>
  </si>
  <si>
    <t>2165</t>
  </si>
  <si>
    <t>熊谷商工信組</t>
  </si>
  <si>
    <t>2167</t>
  </si>
  <si>
    <t>埼玉信組</t>
  </si>
  <si>
    <t>2180</t>
  </si>
  <si>
    <t>房総信組</t>
  </si>
  <si>
    <t>2184</t>
  </si>
  <si>
    <t>銚子商工信組</t>
  </si>
  <si>
    <t>2190</t>
  </si>
  <si>
    <t>君津信組</t>
  </si>
  <si>
    <t>2202</t>
  </si>
  <si>
    <t>全東栄信組</t>
  </si>
  <si>
    <t>2210</t>
  </si>
  <si>
    <t>東浴信組</t>
  </si>
  <si>
    <t>2211</t>
  </si>
  <si>
    <t>文化産業信組</t>
  </si>
  <si>
    <t>2213</t>
  </si>
  <si>
    <t>整理回収機構</t>
  </si>
  <si>
    <t>2215</t>
  </si>
  <si>
    <t>東京証券信組</t>
  </si>
  <si>
    <t>2224</t>
  </si>
  <si>
    <t>東京厚生信組</t>
  </si>
  <si>
    <t>2226</t>
  </si>
  <si>
    <t>東信組</t>
  </si>
  <si>
    <t>2229</t>
  </si>
  <si>
    <t>江東信組</t>
  </si>
  <si>
    <t>2231</t>
  </si>
  <si>
    <t>青和信組</t>
  </si>
  <si>
    <t>2235</t>
  </si>
  <si>
    <t>中ノ郷信組</t>
  </si>
  <si>
    <t>2241</t>
  </si>
  <si>
    <t>共立信組</t>
  </si>
  <si>
    <t>2243</t>
  </si>
  <si>
    <t>七島信組</t>
  </si>
  <si>
    <t>2248</t>
  </si>
  <si>
    <t>大東京信組</t>
  </si>
  <si>
    <t>2254</t>
  </si>
  <si>
    <t>第一勧業信組</t>
  </si>
  <si>
    <t>2271</t>
  </si>
  <si>
    <t>警視庁職員信組</t>
  </si>
  <si>
    <t>2274</t>
  </si>
  <si>
    <t>東京消防信組</t>
  </si>
  <si>
    <t>2276</t>
  </si>
  <si>
    <t>東京都職員信組</t>
  </si>
  <si>
    <t>2277</t>
  </si>
  <si>
    <t>ハナ信組</t>
  </si>
  <si>
    <t>2304</t>
  </si>
  <si>
    <t>神奈川県医師信組</t>
  </si>
  <si>
    <t>2305</t>
  </si>
  <si>
    <t>神奈川県歯科医師信組</t>
  </si>
  <si>
    <t>2306</t>
  </si>
  <si>
    <t>横浜幸銀信組</t>
  </si>
  <si>
    <t>2307</t>
  </si>
  <si>
    <t>横浜華銀信組</t>
  </si>
  <si>
    <t>2315</t>
  </si>
  <si>
    <t>小田原第一信組</t>
  </si>
  <si>
    <t>2318</t>
  </si>
  <si>
    <t>相愛信組</t>
  </si>
  <si>
    <t>2332</t>
  </si>
  <si>
    <t>静岡県医師信組</t>
  </si>
  <si>
    <t>2351</t>
  </si>
  <si>
    <t>新潟縣信組</t>
  </si>
  <si>
    <t>2354</t>
  </si>
  <si>
    <t>新潟鉄道信組</t>
  </si>
  <si>
    <t>2356</t>
  </si>
  <si>
    <t>興栄信組</t>
  </si>
  <si>
    <t>2357</t>
  </si>
  <si>
    <t>はばたき信組</t>
  </si>
  <si>
    <t>2360</t>
  </si>
  <si>
    <t>協栄信組</t>
  </si>
  <si>
    <t>2361</t>
  </si>
  <si>
    <t>三條信組</t>
  </si>
  <si>
    <t>2362</t>
  </si>
  <si>
    <t>巻信組</t>
  </si>
  <si>
    <t>2363</t>
  </si>
  <si>
    <t>新潟大栄信組</t>
  </si>
  <si>
    <t>2365</t>
  </si>
  <si>
    <t>塩沢信組</t>
  </si>
  <si>
    <t>2366</t>
  </si>
  <si>
    <t>糸魚川信組</t>
  </si>
  <si>
    <t>2377</t>
  </si>
  <si>
    <t>山梨県民信組</t>
  </si>
  <si>
    <t>2378</t>
  </si>
  <si>
    <t>都留信組</t>
  </si>
  <si>
    <t>2390</t>
  </si>
  <si>
    <t>長野県信組</t>
  </si>
  <si>
    <t>2402</t>
  </si>
  <si>
    <t>富山県医師信組</t>
  </si>
  <si>
    <t>2404</t>
  </si>
  <si>
    <t>富山県信組</t>
  </si>
  <si>
    <t>2411</t>
  </si>
  <si>
    <t>金沢中央信組</t>
  </si>
  <si>
    <t>2417</t>
  </si>
  <si>
    <t>石川県医師信組</t>
  </si>
  <si>
    <t>2430</t>
  </si>
  <si>
    <t>福泉信組</t>
  </si>
  <si>
    <t>2435</t>
  </si>
  <si>
    <t>福井県医師信組</t>
  </si>
  <si>
    <t>2440</t>
  </si>
  <si>
    <t>丸八信組</t>
  </si>
  <si>
    <t>2442</t>
  </si>
  <si>
    <t>愛知商銀信組</t>
  </si>
  <si>
    <t>2443</t>
  </si>
  <si>
    <t>愛知県警察信組</t>
  </si>
  <si>
    <t>2444</t>
  </si>
  <si>
    <t>名古屋青果物信組</t>
  </si>
  <si>
    <t>2446</t>
  </si>
  <si>
    <t>愛知県医療信組</t>
  </si>
  <si>
    <t>2447</t>
  </si>
  <si>
    <t>愛知県医師信組</t>
  </si>
  <si>
    <t>2448</t>
  </si>
  <si>
    <t>豊橋商工信組</t>
  </si>
  <si>
    <t>2451</t>
  </si>
  <si>
    <t>愛知県中央信組</t>
  </si>
  <si>
    <t>2470</t>
  </si>
  <si>
    <t>岐阜商工信組</t>
  </si>
  <si>
    <t>2471</t>
  </si>
  <si>
    <t>イオ信組</t>
  </si>
  <si>
    <t>2473</t>
  </si>
  <si>
    <t>岐阜県医師信組</t>
  </si>
  <si>
    <t>2476</t>
  </si>
  <si>
    <t>飛騨信組</t>
  </si>
  <si>
    <t>2481</t>
  </si>
  <si>
    <t>益田信組</t>
  </si>
  <si>
    <t>2485</t>
  </si>
  <si>
    <t>三重県職員信組</t>
  </si>
  <si>
    <t>2504</t>
  </si>
  <si>
    <t>滋賀県民信組</t>
  </si>
  <si>
    <t>2505</t>
  </si>
  <si>
    <t>滋賀県信組</t>
  </si>
  <si>
    <t>2526</t>
  </si>
  <si>
    <t>京滋信組</t>
  </si>
  <si>
    <t>2540</t>
  </si>
  <si>
    <t>大同信組</t>
  </si>
  <si>
    <t>2541</t>
  </si>
  <si>
    <t>成協信組</t>
  </si>
  <si>
    <t>2543</t>
  </si>
  <si>
    <t>大阪協栄信組</t>
  </si>
  <si>
    <t>2548</t>
  </si>
  <si>
    <t>大阪貯蓄信組</t>
  </si>
  <si>
    <t>2549</t>
  </si>
  <si>
    <t>のぞみ信組</t>
  </si>
  <si>
    <t>2556</t>
  </si>
  <si>
    <t>中央信組</t>
  </si>
  <si>
    <t>2560</t>
  </si>
  <si>
    <t>大阪府医師信組</t>
  </si>
  <si>
    <t>2566</t>
  </si>
  <si>
    <t>大阪府警察信組</t>
  </si>
  <si>
    <t>2567</t>
  </si>
  <si>
    <t>近畿産業信組</t>
  </si>
  <si>
    <t>2580</t>
  </si>
  <si>
    <t>朝日新聞信組</t>
  </si>
  <si>
    <t>2581</t>
  </si>
  <si>
    <t>毎日信組</t>
  </si>
  <si>
    <t>2582</t>
  </si>
  <si>
    <t>ミレ信組</t>
  </si>
  <si>
    <t>2602</t>
  </si>
  <si>
    <t>兵庫県警察信組</t>
  </si>
  <si>
    <t>2605</t>
  </si>
  <si>
    <t>兵庫県医療信組</t>
  </si>
  <si>
    <t>2606</t>
  </si>
  <si>
    <t>兵庫県信組</t>
  </si>
  <si>
    <t>2610</t>
  </si>
  <si>
    <t>神戸市職員信組</t>
  </si>
  <si>
    <t>2616</t>
  </si>
  <si>
    <t>淡陽信組</t>
  </si>
  <si>
    <t>2620</t>
  </si>
  <si>
    <t>兵庫ひまわり信組</t>
  </si>
  <si>
    <t>2634</t>
  </si>
  <si>
    <t>和歌山県医師信組</t>
  </si>
  <si>
    <t>2661</t>
  </si>
  <si>
    <t>島根益田信組</t>
  </si>
  <si>
    <t>2672</t>
  </si>
  <si>
    <t>朝銀西信組</t>
  </si>
  <si>
    <t>2674</t>
  </si>
  <si>
    <t>笠岡信組</t>
  </si>
  <si>
    <t>2680</t>
  </si>
  <si>
    <t>広島市信組</t>
  </si>
  <si>
    <t>2681</t>
  </si>
  <si>
    <t>広島県信組</t>
  </si>
  <si>
    <t>2684</t>
  </si>
  <si>
    <t>広島商銀信組</t>
  </si>
  <si>
    <t>2686</t>
  </si>
  <si>
    <t>呉市職員信組</t>
  </si>
  <si>
    <t>2690</t>
  </si>
  <si>
    <t>両備信組</t>
  </si>
  <si>
    <t>2696</t>
  </si>
  <si>
    <t>備後信組</t>
  </si>
  <si>
    <t>2703</t>
  </si>
  <si>
    <t>山口県信組</t>
  </si>
  <si>
    <t>2721</t>
  </si>
  <si>
    <t>香川県信組</t>
  </si>
  <si>
    <t>2740</t>
  </si>
  <si>
    <t>土佐信組</t>
  </si>
  <si>
    <t>2741</t>
  </si>
  <si>
    <t>宿毛商銀信組</t>
  </si>
  <si>
    <t>2751</t>
  </si>
  <si>
    <t>福岡県庁信組</t>
  </si>
  <si>
    <t>2753</t>
  </si>
  <si>
    <t>福岡県医師信組</t>
  </si>
  <si>
    <t>2773</t>
  </si>
  <si>
    <t>福岡県信組</t>
  </si>
  <si>
    <t>2802</t>
  </si>
  <si>
    <t>佐賀県医師信組</t>
  </si>
  <si>
    <t>2803</t>
  </si>
  <si>
    <t>佐賀東信組</t>
  </si>
  <si>
    <t>2808</t>
  </si>
  <si>
    <t>佐賀西信組</t>
  </si>
  <si>
    <t>2820</t>
  </si>
  <si>
    <t>長崎三菱信組</t>
  </si>
  <si>
    <t>2821</t>
  </si>
  <si>
    <t>長崎県医師信組</t>
  </si>
  <si>
    <t>2825</t>
  </si>
  <si>
    <t>西海みずき信組</t>
  </si>
  <si>
    <t>2833</t>
  </si>
  <si>
    <t>福江信組</t>
  </si>
  <si>
    <t>2842</t>
  </si>
  <si>
    <t>熊本県医師信組</t>
  </si>
  <si>
    <t>2845</t>
  </si>
  <si>
    <t>熊本県信組</t>
  </si>
  <si>
    <t>2870</t>
  </si>
  <si>
    <t>大分県信組</t>
  </si>
  <si>
    <t>2884</t>
  </si>
  <si>
    <t>宮崎県南部信組</t>
  </si>
  <si>
    <t>2890</t>
  </si>
  <si>
    <t>鹿児島興業信組</t>
  </si>
  <si>
    <t>2891</t>
  </si>
  <si>
    <t>鹿児島県医師信組</t>
  </si>
  <si>
    <t>2895</t>
  </si>
  <si>
    <t>奄美信組</t>
  </si>
  <si>
    <t>2950</t>
  </si>
  <si>
    <t>労金連</t>
  </si>
  <si>
    <t>2951</t>
  </si>
  <si>
    <t>北海道労金</t>
  </si>
  <si>
    <t>2954</t>
  </si>
  <si>
    <t>東北労金</t>
  </si>
  <si>
    <t>2963</t>
  </si>
  <si>
    <t>中央労金</t>
  </si>
  <si>
    <t>2965</t>
  </si>
  <si>
    <t>新潟県労金</t>
  </si>
  <si>
    <t>2966</t>
  </si>
  <si>
    <t>長野県労金</t>
  </si>
  <si>
    <t>2968</t>
  </si>
  <si>
    <t>静岡県労金</t>
  </si>
  <si>
    <t>2970</t>
  </si>
  <si>
    <t>北陸労金</t>
  </si>
  <si>
    <t>2972</t>
  </si>
  <si>
    <t>東海労金</t>
  </si>
  <si>
    <t>2978</t>
  </si>
  <si>
    <t>近畿労金</t>
  </si>
  <si>
    <t>2984</t>
  </si>
  <si>
    <t>中国労金</t>
  </si>
  <si>
    <t>2987</t>
  </si>
  <si>
    <t>四国労金</t>
  </si>
  <si>
    <t>2990</t>
  </si>
  <si>
    <t>九州労金</t>
  </si>
  <si>
    <t>2997</t>
  </si>
  <si>
    <t>沖縄県労金</t>
  </si>
  <si>
    <t>3000</t>
  </si>
  <si>
    <t>農林中金</t>
  </si>
  <si>
    <t>3001</t>
  </si>
  <si>
    <t>北海道信連</t>
  </si>
  <si>
    <t>3003</t>
  </si>
  <si>
    <t>岩手県信連</t>
  </si>
  <si>
    <t>3008</t>
  </si>
  <si>
    <t>茨城県信連</t>
  </si>
  <si>
    <t>3011</t>
  </si>
  <si>
    <t>埼玉県信連</t>
  </si>
  <si>
    <t>3013</t>
  </si>
  <si>
    <t>東京都信連</t>
  </si>
  <si>
    <t>3014</t>
  </si>
  <si>
    <t>神奈川県信連</t>
  </si>
  <si>
    <t>3015</t>
  </si>
  <si>
    <t>山梨県信連</t>
  </si>
  <si>
    <t>3016</t>
  </si>
  <si>
    <t>長野県信連</t>
  </si>
  <si>
    <t>3017</t>
  </si>
  <si>
    <t>新潟県信連</t>
  </si>
  <si>
    <t>3019</t>
  </si>
  <si>
    <t>石川県信連</t>
  </si>
  <si>
    <t>3020</t>
  </si>
  <si>
    <t>岐阜県信連</t>
  </si>
  <si>
    <t>3021</t>
  </si>
  <si>
    <t>静岡県信連</t>
  </si>
  <si>
    <t>3022</t>
  </si>
  <si>
    <t>愛知県信連</t>
  </si>
  <si>
    <t>3023</t>
  </si>
  <si>
    <t>三重県信連</t>
  </si>
  <si>
    <t>3024</t>
  </si>
  <si>
    <t>福井県信連</t>
  </si>
  <si>
    <t>3025</t>
  </si>
  <si>
    <t>滋賀県信連</t>
  </si>
  <si>
    <t>3026</t>
  </si>
  <si>
    <t>京都府信連</t>
  </si>
  <si>
    <t>3027</t>
  </si>
  <si>
    <t>大阪府信連</t>
  </si>
  <si>
    <t>3028</t>
  </si>
  <si>
    <t>兵庫県信連</t>
  </si>
  <si>
    <t>3030</t>
  </si>
  <si>
    <t>和歌山県信連</t>
  </si>
  <si>
    <t>3031</t>
  </si>
  <si>
    <t>鳥取県信連</t>
  </si>
  <si>
    <t>3034</t>
  </si>
  <si>
    <t>広島県信連</t>
  </si>
  <si>
    <t>3035</t>
  </si>
  <si>
    <t>山口県信連</t>
  </si>
  <si>
    <t>3036</t>
  </si>
  <si>
    <t>徳島県信連</t>
  </si>
  <si>
    <t>3037</t>
  </si>
  <si>
    <t>香川県信連</t>
  </si>
  <si>
    <t>3038</t>
  </si>
  <si>
    <t>愛媛県信連</t>
  </si>
  <si>
    <t>3039</t>
  </si>
  <si>
    <t>高知県信連</t>
  </si>
  <si>
    <t>3040</t>
  </si>
  <si>
    <t>福岡県信連</t>
  </si>
  <si>
    <t>3041</t>
  </si>
  <si>
    <t>佐賀県信連</t>
  </si>
  <si>
    <t>3044</t>
  </si>
  <si>
    <t>大分県信連</t>
  </si>
  <si>
    <t>3045</t>
  </si>
  <si>
    <t>宮崎県信連</t>
  </si>
  <si>
    <t>3046</t>
  </si>
  <si>
    <t>鹿児島県信連</t>
  </si>
  <si>
    <t>3056</t>
  </si>
  <si>
    <t>北檜山町農協</t>
  </si>
  <si>
    <t>3058</t>
  </si>
  <si>
    <t>今金町農協</t>
  </si>
  <si>
    <t>3066</t>
  </si>
  <si>
    <t>函館市亀田農協</t>
  </si>
  <si>
    <t>3068</t>
  </si>
  <si>
    <t>新函館農協</t>
  </si>
  <si>
    <t>3086</t>
  </si>
  <si>
    <t>ようてい農協</t>
  </si>
  <si>
    <t>3087</t>
  </si>
  <si>
    <t>きょうわ農協</t>
  </si>
  <si>
    <t>3094</t>
  </si>
  <si>
    <t>新おたる農協</t>
  </si>
  <si>
    <t>3095</t>
  </si>
  <si>
    <t>余市町農協</t>
  </si>
  <si>
    <t>3103</t>
  </si>
  <si>
    <t>とうや湖農協</t>
  </si>
  <si>
    <t>3107</t>
  </si>
  <si>
    <t>伊達市農協</t>
  </si>
  <si>
    <t>3112</t>
  </si>
  <si>
    <t>とまこまい広域農協</t>
  </si>
  <si>
    <t>3114</t>
  </si>
  <si>
    <t>鵡川農協</t>
  </si>
  <si>
    <t>3120</t>
  </si>
  <si>
    <t>びらとり農協</t>
  </si>
  <si>
    <t>3122</t>
  </si>
  <si>
    <t>門別町農協</t>
  </si>
  <si>
    <t>3126</t>
  </si>
  <si>
    <t>みついし農協</t>
  </si>
  <si>
    <t>3133</t>
  </si>
  <si>
    <t>札幌市農協</t>
  </si>
  <si>
    <t>3139</t>
  </si>
  <si>
    <t>道央農協</t>
  </si>
  <si>
    <t>3142</t>
  </si>
  <si>
    <t>石狩市農協</t>
  </si>
  <si>
    <t>3145</t>
  </si>
  <si>
    <t>北石狩農協</t>
  </si>
  <si>
    <t>3147</t>
  </si>
  <si>
    <t>新篠津村農協</t>
  </si>
  <si>
    <t>3154</t>
  </si>
  <si>
    <t>サツラク農協</t>
  </si>
  <si>
    <t>3156</t>
  </si>
  <si>
    <t>いわみざわ農協</t>
  </si>
  <si>
    <t>3161</t>
  </si>
  <si>
    <t>南幌町農協</t>
  </si>
  <si>
    <t>3164</t>
  </si>
  <si>
    <t>美唄市農協</t>
  </si>
  <si>
    <t>3165</t>
  </si>
  <si>
    <t>峰延農協</t>
  </si>
  <si>
    <t>3168</t>
  </si>
  <si>
    <t>月形町農協</t>
  </si>
  <si>
    <t>3170</t>
  </si>
  <si>
    <t>ながぬま農協</t>
  </si>
  <si>
    <t>3172</t>
  </si>
  <si>
    <t>そらち南農協</t>
  </si>
  <si>
    <t>3173</t>
  </si>
  <si>
    <t>夕張市農協</t>
  </si>
  <si>
    <t>3175</t>
  </si>
  <si>
    <t>新砂川農協</t>
  </si>
  <si>
    <t>3177</t>
  </si>
  <si>
    <t>たきかわ農協</t>
  </si>
  <si>
    <t>3181</t>
  </si>
  <si>
    <t>ピンネ農協</t>
  </si>
  <si>
    <t>3188</t>
  </si>
  <si>
    <t>北いぶき農協</t>
  </si>
  <si>
    <t>3189</t>
  </si>
  <si>
    <t>きたそらち農協</t>
  </si>
  <si>
    <t>3202</t>
  </si>
  <si>
    <t>るもい農協</t>
  </si>
  <si>
    <t>3208</t>
  </si>
  <si>
    <t>幌延町農協</t>
  </si>
  <si>
    <t>3210</t>
  </si>
  <si>
    <t>あさひかわ農協</t>
  </si>
  <si>
    <t>3214</t>
  </si>
  <si>
    <t>たいせつ農協</t>
  </si>
  <si>
    <t>3219</t>
  </si>
  <si>
    <t>東神楽農協</t>
  </si>
  <si>
    <t>3220</t>
  </si>
  <si>
    <t>東旭川農協</t>
  </si>
  <si>
    <t>3223</t>
  </si>
  <si>
    <t>当麻農協</t>
  </si>
  <si>
    <t>3224</t>
  </si>
  <si>
    <t>比布町農協</t>
  </si>
  <si>
    <t>3225</t>
  </si>
  <si>
    <t>上川中央農協</t>
  </si>
  <si>
    <t>3227</t>
  </si>
  <si>
    <t>東川町農協</t>
  </si>
  <si>
    <t>3228</t>
  </si>
  <si>
    <t>美瑛町農協</t>
  </si>
  <si>
    <t>3231</t>
  </si>
  <si>
    <t>ふらの農協</t>
  </si>
  <si>
    <t>3238</t>
  </si>
  <si>
    <t>北ひびき農協</t>
  </si>
  <si>
    <t>3244</t>
  </si>
  <si>
    <t>道北なよろ農協</t>
  </si>
  <si>
    <t>3248</t>
  </si>
  <si>
    <t>北はるか農協</t>
  </si>
  <si>
    <t>3254</t>
  </si>
  <si>
    <t>稚内農協</t>
  </si>
  <si>
    <t>3257</t>
  </si>
  <si>
    <t>北宗谷農協</t>
  </si>
  <si>
    <t>3259</t>
  </si>
  <si>
    <t>東宗谷農協</t>
  </si>
  <si>
    <t>3261</t>
  </si>
  <si>
    <t>宗谷南農協</t>
  </si>
  <si>
    <t>3264</t>
  </si>
  <si>
    <t>帯広市川西農協</t>
  </si>
  <si>
    <t>3265</t>
  </si>
  <si>
    <t>帯広大正農協</t>
  </si>
  <si>
    <t>3266</t>
  </si>
  <si>
    <t>中札内村農協</t>
  </si>
  <si>
    <t>3267</t>
  </si>
  <si>
    <t>更別村農協</t>
  </si>
  <si>
    <t>3268</t>
  </si>
  <si>
    <t>忠類農協</t>
  </si>
  <si>
    <t>3269</t>
  </si>
  <si>
    <t>大樹町農協</t>
  </si>
  <si>
    <t>3270</t>
  </si>
  <si>
    <t>広尾町農協</t>
  </si>
  <si>
    <t>3271</t>
  </si>
  <si>
    <t>芽室町農協</t>
  </si>
  <si>
    <t>3273</t>
  </si>
  <si>
    <t>十勝清水町農協</t>
  </si>
  <si>
    <t>3275</t>
  </si>
  <si>
    <t>新得町農協</t>
  </si>
  <si>
    <t>3276</t>
  </si>
  <si>
    <t>鹿追町農協</t>
  </si>
  <si>
    <t>3277</t>
  </si>
  <si>
    <t>木野農協</t>
  </si>
  <si>
    <t>3278</t>
  </si>
  <si>
    <t>音更町農協</t>
  </si>
  <si>
    <t>3279</t>
  </si>
  <si>
    <t>士幌町農協</t>
  </si>
  <si>
    <t>3280</t>
  </si>
  <si>
    <t>上士幌町農協</t>
  </si>
  <si>
    <t>3281</t>
  </si>
  <si>
    <t>札内農協</t>
  </si>
  <si>
    <t>3282</t>
  </si>
  <si>
    <t>幕別町農協</t>
  </si>
  <si>
    <t>3283</t>
  </si>
  <si>
    <t>十勝池田町農協</t>
  </si>
  <si>
    <t>3286</t>
  </si>
  <si>
    <t>豊頃町農協</t>
  </si>
  <si>
    <t>3287</t>
  </si>
  <si>
    <t>浦幌町農協</t>
  </si>
  <si>
    <t>3288</t>
  </si>
  <si>
    <t>本別町農協</t>
  </si>
  <si>
    <t>3289</t>
  </si>
  <si>
    <t>足寄町農協</t>
  </si>
  <si>
    <t>3290</t>
  </si>
  <si>
    <t>陸別町農協</t>
  </si>
  <si>
    <t>3297</t>
  </si>
  <si>
    <t>北オホーツク農協</t>
  </si>
  <si>
    <t>3301</t>
  </si>
  <si>
    <t>オホーツクはまなす農協</t>
  </si>
  <si>
    <t>3303</t>
  </si>
  <si>
    <t>佐呂間町農協</t>
  </si>
  <si>
    <t>3305</t>
  </si>
  <si>
    <t>湧別町農協</t>
  </si>
  <si>
    <t>3306</t>
  </si>
  <si>
    <t>えんゆう農協</t>
  </si>
  <si>
    <t>3317</t>
  </si>
  <si>
    <t>きたみらい農協</t>
  </si>
  <si>
    <t>3319</t>
  </si>
  <si>
    <t>津別町農協</t>
  </si>
  <si>
    <t>3320</t>
  </si>
  <si>
    <t>美幌町農協</t>
  </si>
  <si>
    <t>3321</t>
  </si>
  <si>
    <t>女満別町農協</t>
  </si>
  <si>
    <t>3322</t>
  </si>
  <si>
    <t>常呂町農協</t>
  </si>
  <si>
    <t>3326</t>
  </si>
  <si>
    <t>オホーツク網走農協</t>
  </si>
  <si>
    <t>3328</t>
  </si>
  <si>
    <t>小清水町農協</t>
  </si>
  <si>
    <t>3329</t>
  </si>
  <si>
    <t>しれとこ斜里農協</t>
  </si>
  <si>
    <t>3330</t>
  </si>
  <si>
    <t>清里町農協</t>
  </si>
  <si>
    <t>3334</t>
  </si>
  <si>
    <t>釧路太田農協</t>
  </si>
  <si>
    <t>3335</t>
  </si>
  <si>
    <t>浜中町農協</t>
  </si>
  <si>
    <t>3336</t>
  </si>
  <si>
    <t>標茶町農協</t>
  </si>
  <si>
    <t>3337</t>
  </si>
  <si>
    <t>摩周湖農協</t>
  </si>
  <si>
    <t>3338</t>
  </si>
  <si>
    <t>阿寒農協</t>
  </si>
  <si>
    <t>3339</t>
  </si>
  <si>
    <t>釧路丹頂農協</t>
  </si>
  <si>
    <t>3348</t>
  </si>
  <si>
    <t>標津町農協</t>
  </si>
  <si>
    <t>3349</t>
  </si>
  <si>
    <t>中標津町農協</t>
  </si>
  <si>
    <t>3350</t>
  </si>
  <si>
    <t>計根別農協</t>
  </si>
  <si>
    <t>3354</t>
  </si>
  <si>
    <t>道東あさひ農協</t>
  </si>
  <si>
    <t>3358</t>
  </si>
  <si>
    <t>中春別農協</t>
  </si>
  <si>
    <t>3373</t>
  </si>
  <si>
    <t>青森農協</t>
  </si>
  <si>
    <t>3387</t>
  </si>
  <si>
    <t>つがる弘前農協</t>
  </si>
  <si>
    <t>3390</t>
  </si>
  <si>
    <t>相馬村農協</t>
  </si>
  <si>
    <t>3407</t>
  </si>
  <si>
    <t>津軽みらい農協</t>
  </si>
  <si>
    <t>3421</t>
  </si>
  <si>
    <t>つがるにしきた農協</t>
  </si>
  <si>
    <t>3442</t>
  </si>
  <si>
    <t>ごしょつがる農協</t>
  </si>
  <si>
    <t>3455</t>
  </si>
  <si>
    <t>十和田おいらせ農協</t>
  </si>
  <si>
    <t>3469</t>
  </si>
  <si>
    <t>ゆうき青森農協</t>
  </si>
  <si>
    <t>3474</t>
  </si>
  <si>
    <t>おいらせ農協</t>
  </si>
  <si>
    <t>3488</t>
  </si>
  <si>
    <t>八戸農協</t>
  </si>
  <si>
    <t>3517</t>
  </si>
  <si>
    <t>新岩手農協</t>
  </si>
  <si>
    <t>3541</t>
  </si>
  <si>
    <t>岩手中央農協</t>
  </si>
  <si>
    <t>3553</t>
  </si>
  <si>
    <t>花巻農協</t>
  </si>
  <si>
    <t>3572</t>
  </si>
  <si>
    <t>岩手ふるさと農協</t>
  </si>
  <si>
    <t>3579</t>
  </si>
  <si>
    <t>岩手江刺農協</t>
  </si>
  <si>
    <t>3590</t>
  </si>
  <si>
    <t>いわて平泉農協</t>
  </si>
  <si>
    <t>3598</t>
  </si>
  <si>
    <t>大船渡市農協</t>
  </si>
  <si>
    <t>3636</t>
  </si>
  <si>
    <t>仙台農協</t>
  </si>
  <si>
    <t>3647</t>
  </si>
  <si>
    <t>岩沼市農協</t>
  </si>
  <si>
    <t>3652</t>
  </si>
  <si>
    <t>名取岩沼農協</t>
  </si>
  <si>
    <t>3653</t>
  </si>
  <si>
    <t>みやぎ亘理農協</t>
  </si>
  <si>
    <t>3665</t>
  </si>
  <si>
    <t>みやぎ登米農協</t>
  </si>
  <si>
    <t>3704</t>
  </si>
  <si>
    <t>古川農協</t>
  </si>
  <si>
    <t>3710</t>
  </si>
  <si>
    <t>加美よつば農協</t>
  </si>
  <si>
    <t>3721</t>
  </si>
  <si>
    <t>新みやぎ農協</t>
  </si>
  <si>
    <t>3731</t>
  </si>
  <si>
    <t>いしのまき農協</t>
  </si>
  <si>
    <t>3751</t>
  </si>
  <si>
    <t>みやぎ仙南農協</t>
  </si>
  <si>
    <t>3762</t>
  </si>
  <si>
    <t>かづの農協</t>
  </si>
  <si>
    <t>3764</t>
  </si>
  <si>
    <t>あきた北農協</t>
  </si>
  <si>
    <t>3771</t>
  </si>
  <si>
    <t>秋田たかのす</t>
  </si>
  <si>
    <t>3784</t>
  </si>
  <si>
    <t>あきた白神農協</t>
  </si>
  <si>
    <t>3795</t>
  </si>
  <si>
    <t>秋田やまもと農協</t>
  </si>
  <si>
    <t>3798</t>
  </si>
  <si>
    <t>あきた湖東農協</t>
  </si>
  <si>
    <t>3810</t>
  </si>
  <si>
    <t>秋田なまはげ農協</t>
  </si>
  <si>
    <t>3825</t>
  </si>
  <si>
    <t>秋田しんせい農協</t>
  </si>
  <si>
    <t>3855</t>
  </si>
  <si>
    <t>秋田おばこ農協</t>
  </si>
  <si>
    <t>3878</t>
  </si>
  <si>
    <t>秋田ふるさと農協</t>
  </si>
  <si>
    <t>3913</t>
  </si>
  <si>
    <t>こまち農協</t>
  </si>
  <si>
    <t>3917</t>
  </si>
  <si>
    <t>うご農協</t>
  </si>
  <si>
    <t>3929</t>
  </si>
  <si>
    <t>大潟村農協</t>
  </si>
  <si>
    <t>3931</t>
  </si>
  <si>
    <t>山形市農協</t>
  </si>
  <si>
    <t>3932</t>
  </si>
  <si>
    <t>山形農協</t>
  </si>
  <si>
    <t>3938</t>
  </si>
  <si>
    <t>天童市農協</t>
  </si>
  <si>
    <t>3943</t>
  </si>
  <si>
    <t>さがえ西村山農協</t>
  </si>
  <si>
    <t>3960</t>
  </si>
  <si>
    <t>みちのく村山農協</t>
  </si>
  <si>
    <t>3962</t>
  </si>
  <si>
    <t>東根市農協</t>
  </si>
  <si>
    <t>3971</t>
  </si>
  <si>
    <t>新庄市農協</t>
  </si>
  <si>
    <t>3973</t>
  </si>
  <si>
    <t>もがみ中央農協</t>
  </si>
  <si>
    <t>3987</t>
  </si>
  <si>
    <t>金山農協</t>
  </si>
  <si>
    <t>3989</t>
  </si>
  <si>
    <t>山形おきたま農協</t>
  </si>
  <si>
    <t>4000</t>
  </si>
  <si>
    <t>鶴岡市農協</t>
  </si>
  <si>
    <t>4013</t>
  </si>
  <si>
    <t>庄内たがわ農協</t>
  </si>
  <si>
    <t>4022</t>
  </si>
  <si>
    <t>余目町農協</t>
  </si>
  <si>
    <t>4027</t>
  </si>
  <si>
    <t>庄内みどり農協</t>
  </si>
  <si>
    <t>4036</t>
  </si>
  <si>
    <t>酒田市袖浦農協</t>
  </si>
  <si>
    <t>4047</t>
  </si>
  <si>
    <t>ふくしま未来農協</t>
  </si>
  <si>
    <t>4091</t>
  </si>
  <si>
    <t>夢みなみ農協</t>
  </si>
  <si>
    <t>4132</t>
  </si>
  <si>
    <t>東西しらかわ農協</t>
  </si>
  <si>
    <t>4160</t>
  </si>
  <si>
    <t>会津よつば農協</t>
  </si>
  <si>
    <t>4196</t>
  </si>
  <si>
    <t>福島さくら農協</t>
  </si>
  <si>
    <t>4238</t>
  </si>
  <si>
    <t>水戸農協</t>
  </si>
  <si>
    <t>4263</t>
  </si>
  <si>
    <t>常陸農協</t>
  </si>
  <si>
    <t>4294</t>
  </si>
  <si>
    <t>日立市多賀農協</t>
  </si>
  <si>
    <t>4295</t>
  </si>
  <si>
    <t>茨城旭村農協</t>
  </si>
  <si>
    <t>4296</t>
  </si>
  <si>
    <t>ほこた農協</t>
  </si>
  <si>
    <t>4301</t>
  </si>
  <si>
    <t>なめがたしおさい農協</t>
  </si>
  <si>
    <t>4322</t>
  </si>
  <si>
    <t>稲敷農協</t>
  </si>
  <si>
    <t>4344</t>
  </si>
  <si>
    <t>水郷つくば農協</t>
  </si>
  <si>
    <t>4363</t>
  </si>
  <si>
    <t>つくば市農協</t>
  </si>
  <si>
    <t>4371</t>
  </si>
  <si>
    <t>つくば市谷田部農協</t>
  </si>
  <si>
    <t>4378</t>
  </si>
  <si>
    <t>茨城みなみ農協</t>
  </si>
  <si>
    <t>4387</t>
  </si>
  <si>
    <t>やさと農協</t>
  </si>
  <si>
    <t>4394</t>
  </si>
  <si>
    <t>新ひたち野農協</t>
  </si>
  <si>
    <t>4397</t>
  </si>
  <si>
    <t>北つくば農協</t>
  </si>
  <si>
    <t>4413</t>
  </si>
  <si>
    <t>常総ひかり農協</t>
  </si>
  <si>
    <t>4422</t>
  </si>
  <si>
    <t>茨城むつみ農協</t>
  </si>
  <si>
    <t>4425</t>
  </si>
  <si>
    <t>岩井農協</t>
  </si>
  <si>
    <t>4445</t>
  </si>
  <si>
    <t>宇都宮農協</t>
  </si>
  <si>
    <t>4456</t>
  </si>
  <si>
    <t>上都賀農協</t>
  </si>
  <si>
    <t>4463</t>
  </si>
  <si>
    <t>はが野農協</t>
  </si>
  <si>
    <t>4478</t>
  </si>
  <si>
    <t>下野農協</t>
  </si>
  <si>
    <t>4490</t>
  </si>
  <si>
    <t>小山農協</t>
  </si>
  <si>
    <t>4497</t>
  </si>
  <si>
    <t>塩野谷農協</t>
  </si>
  <si>
    <t>4507</t>
  </si>
  <si>
    <t>那須野農協</t>
  </si>
  <si>
    <t>4518</t>
  </si>
  <si>
    <t>那須南農協</t>
  </si>
  <si>
    <t>4523</t>
  </si>
  <si>
    <t>佐野農協</t>
  </si>
  <si>
    <t>4533</t>
  </si>
  <si>
    <t>足利市農協</t>
  </si>
  <si>
    <t>4540</t>
  </si>
  <si>
    <t>赤城橘農協</t>
  </si>
  <si>
    <t>4544</t>
  </si>
  <si>
    <t>前橋市農協</t>
  </si>
  <si>
    <t>4563</t>
  </si>
  <si>
    <t>高崎市農協</t>
  </si>
  <si>
    <t>4567</t>
  </si>
  <si>
    <t>はぐくみ農協</t>
  </si>
  <si>
    <t>4593</t>
  </si>
  <si>
    <t>北群渋川農協</t>
  </si>
  <si>
    <t>4594</t>
  </si>
  <si>
    <t>多野藤岡農協</t>
  </si>
  <si>
    <t>4608</t>
  </si>
  <si>
    <t>甘楽富岡農協</t>
  </si>
  <si>
    <t>4613</t>
  </si>
  <si>
    <t>碓氷安中農協</t>
  </si>
  <si>
    <t>4626</t>
  </si>
  <si>
    <t>あがつま農協</t>
  </si>
  <si>
    <t>4628</t>
  </si>
  <si>
    <t>嬬恋村農協</t>
  </si>
  <si>
    <t>4632</t>
  </si>
  <si>
    <t>利根沼田農協</t>
  </si>
  <si>
    <t>4652</t>
  </si>
  <si>
    <t>佐波伊勢崎農協</t>
  </si>
  <si>
    <t>4664</t>
  </si>
  <si>
    <t>新田みどり農協</t>
  </si>
  <si>
    <t>4665</t>
  </si>
  <si>
    <t>太田市農協</t>
  </si>
  <si>
    <t>4677</t>
  </si>
  <si>
    <t>邑楽館林農協</t>
  </si>
  <si>
    <t>4682</t>
  </si>
  <si>
    <t>さいたま農協</t>
  </si>
  <si>
    <t>4730</t>
  </si>
  <si>
    <t>あさか野農協</t>
  </si>
  <si>
    <t>4735</t>
  </si>
  <si>
    <t>いるま野農協</t>
  </si>
  <si>
    <t>4780</t>
  </si>
  <si>
    <t>埼玉中央農協</t>
  </si>
  <si>
    <t>4792</t>
  </si>
  <si>
    <t>ちちぶ農協</t>
  </si>
  <si>
    <t>4802</t>
  </si>
  <si>
    <t>埼玉ひびきの農協</t>
  </si>
  <si>
    <t>4808</t>
  </si>
  <si>
    <t>くまがや農協</t>
  </si>
  <si>
    <t>4820</t>
  </si>
  <si>
    <t>埼玉岡部農協</t>
  </si>
  <si>
    <t>4823</t>
  </si>
  <si>
    <t>花園農協</t>
  </si>
  <si>
    <t>4828</t>
  </si>
  <si>
    <t>ほくさい農協</t>
  </si>
  <si>
    <t>4847</t>
  </si>
  <si>
    <t>越谷市農協</t>
  </si>
  <si>
    <t>4848</t>
  </si>
  <si>
    <t>南彩農協</t>
  </si>
  <si>
    <t>4859</t>
  </si>
  <si>
    <t>埼玉みずほ農協</t>
  </si>
  <si>
    <t>4864</t>
  </si>
  <si>
    <t>さいかつ農協</t>
  </si>
  <si>
    <t>4874</t>
  </si>
  <si>
    <t>ふかや農協</t>
  </si>
  <si>
    <t>4876</t>
  </si>
  <si>
    <t>安房農協</t>
  </si>
  <si>
    <t>4893</t>
  </si>
  <si>
    <t>いすみ農協</t>
  </si>
  <si>
    <t>4902</t>
  </si>
  <si>
    <t>木更津市農協</t>
  </si>
  <si>
    <t>4909</t>
  </si>
  <si>
    <t>君津市農協</t>
  </si>
  <si>
    <t>4916</t>
  </si>
  <si>
    <t>長生農協</t>
  </si>
  <si>
    <t>4929</t>
  </si>
  <si>
    <t>山武郡市農協</t>
  </si>
  <si>
    <t>4949</t>
  </si>
  <si>
    <t>市原市農協</t>
  </si>
  <si>
    <t>4954</t>
  </si>
  <si>
    <t>千葉みらい農協</t>
  </si>
  <si>
    <t>4955</t>
  </si>
  <si>
    <t>八千代市農協</t>
  </si>
  <si>
    <t>4959</t>
  </si>
  <si>
    <t>市川市農協</t>
  </si>
  <si>
    <t>4965</t>
  </si>
  <si>
    <t>とうかつ中央農協</t>
  </si>
  <si>
    <t>4975</t>
  </si>
  <si>
    <t>ちば東葛農協</t>
  </si>
  <si>
    <t>4992</t>
  </si>
  <si>
    <t>成田市農協</t>
  </si>
  <si>
    <t>4993</t>
  </si>
  <si>
    <t>富里市農協</t>
  </si>
  <si>
    <t>4996</t>
  </si>
  <si>
    <t>西印旛農協</t>
  </si>
  <si>
    <t>5000</t>
  </si>
  <si>
    <t>かとり農協</t>
  </si>
  <si>
    <t>5016</t>
  </si>
  <si>
    <t>ちばみどり農協</t>
  </si>
  <si>
    <t>5030</t>
  </si>
  <si>
    <t>西東京農協</t>
  </si>
  <si>
    <t>5037</t>
  </si>
  <si>
    <t>西多摩農協</t>
  </si>
  <si>
    <t>5039</t>
  </si>
  <si>
    <t>秋川農協</t>
  </si>
  <si>
    <t>5050</t>
  </si>
  <si>
    <t>八王子市農協</t>
  </si>
  <si>
    <t>5055</t>
  </si>
  <si>
    <t>東京南農協</t>
  </si>
  <si>
    <t>5060</t>
  </si>
  <si>
    <t>町田市農協</t>
  </si>
  <si>
    <t>5070</t>
  </si>
  <si>
    <t>マインズ農協</t>
  </si>
  <si>
    <t>5072</t>
  </si>
  <si>
    <t>東京みどり農協</t>
  </si>
  <si>
    <t>5077</t>
  </si>
  <si>
    <t>東京みらい農協</t>
  </si>
  <si>
    <t>5087</t>
  </si>
  <si>
    <t>東京むさし農協</t>
  </si>
  <si>
    <t>5094</t>
  </si>
  <si>
    <t>東京中央農協</t>
  </si>
  <si>
    <t>5095</t>
  </si>
  <si>
    <t>世田谷目黒農協</t>
  </si>
  <si>
    <t>5097</t>
  </si>
  <si>
    <t>東京あおば農協</t>
  </si>
  <si>
    <t>5100</t>
  </si>
  <si>
    <t>東京スマイル農協</t>
  </si>
  <si>
    <t>5114</t>
  </si>
  <si>
    <t>横浜農協</t>
  </si>
  <si>
    <t>5123</t>
  </si>
  <si>
    <t>セレサ川崎農協</t>
  </si>
  <si>
    <t>5128</t>
  </si>
  <si>
    <t>よこすか葉山農協</t>
  </si>
  <si>
    <t>5130</t>
  </si>
  <si>
    <t>三浦市農協</t>
  </si>
  <si>
    <t>5131</t>
  </si>
  <si>
    <t>さがみ農協</t>
  </si>
  <si>
    <t>5137</t>
  </si>
  <si>
    <t>湘南農協</t>
  </si>
  <si>
    <t>5140</t>
  </si>
  <si>
    <t>秦野市農協</t>
  </si>
  <si>
    <t>5147</t>
  </si>
  <si>
    <t>かながわ西湘農協</t>
  </si>
  <si>
    <t>5152</t>
  </si>
  <si>
    <t>厚木市農協</t>
  </si>
  <si>
    <t>5153</t>
  </si>
  <si>
    <t>県央愛川農協</t>
  </si>
  <si>
    <t>5159</t>
  </si>
  <si>
    <t>相模原市農協</t>
  </si>
  <si>
    <t>5162</t>
  </si>
  <si>
    <t>神奈川つくい農協</t>
  </si>
  <si>
    <t>5169</t>
  </si>
  <si>
    <t>フルーツ山梨農協</t>
  </si>
  <si>
    <t>5199</t>
  </si>
  <si>
    <t>笛吹農協</t>
  </si>
  <si>
    <t>5207</t>
  </si>
  <si>
    <t>山梨みらい農協</t>
  </si>
  <si>
    <t>5243</t>
  </si>
  <si>
    <t>南アルプス市農協</t>
  </si>
  <si>
    <t>5260</t>
  </si>
  <si>
    <t>梨北農協</t>
  </si>
  <si>
    <t>5272</t>
  </si>
  <si>
    <t>クレイン農協</t>
  </si>
  <si>
    <t>5284</t>
  </si>
  <si>
    <t>北富士農協</t>
  </si>
  <si>
    <t>5287</t>
  </si>
  <si>
    <t>鳴沢村農協</t>
  </si>
  <si>
    <t>5311</t>
  </si>
  <si>
    <t>長野八ヶ岳農協</t>
  </si>
  <si>
    <t>5330</t>
  </si>
  <si>
    <t>川上物産農協</t>
  </si>
  <si>
    <t>5335</t>
  </si>
  <si>
    <t>佐久浅間農協</t>
  </si>
  <si>
    <t>5348</t>
  </si>
  <si>
    <t>信州うえだ農協</t>
  </si>
  <si>
    <t>5372</t>
  </si>
  <si>
    <t>信州諏訪農協</t>
  </si>
  <si>
    <t>5384</t>
  </si>
  <si>
    <t>上伊那農協</t>
  </si>
  <si>
    <t>5405</t>
  </si>
  <si>
    <t>みなみ信州農協</t>
  </si>
  <si>
    <t>5437</t>
  </si>
  <si>
    <t>下伊那園芸農協</t>
  </si>
  <si>
    <t>5441</t>
  </si>
  <si>
    <t>木曽農協</t>
  </si>
  <si>
    <t>5448</t>
  </si>
  <si>
    <t>松本ハイランド農協</t>
  </si>
  <si>
    <t>5462</t>
  </si>
  <si>
    <t>洗馬農協</t>
  </si>
  <si>
    <t>5466</t>
  </si>
  <si>
    <t>あづみ農協</t>
  </si>
  <si>
    <t>5470</t>
  </si>
  <si>
    <t>大北農協</t>
  </si>
  <si>
    <t>5477</t>
  </si>
  <si>
    <t>グリーン長野農協</t>
  </si>
  <si>
    <t>5491</t>
  </si>
  <si>
    <t>中野市農協</t>
  </si>
  <si>
    <t>5499</t>
  </si>
  <si>
    <t>ながの農協</t>
  </si>
  <si>
    <t>5554</t>
  </si>
  <si>
    <t>北越後農協</t>
  </si>
  <si>
    <t>5568</t>
  </si>
  <si>
    <t>胎内市農協</t>
  </si>
  <si>
    <t>5600</t>
  </si>
  <si>
    <t>越後中央農協</t>
  </si>
  <si>
    <t>5631</t>
  </si>
  <si>
    <t>にいがた南蒲農協</t>
  </si>
  <si>
    <t>5666</t>
  </si>
  <si>
    <t>越後ながおか農協</t>
  </si>
  <si>
    <t>5685</t>
  </si>
  <si>
    <t>越後さんとう農協</t>
  </si>
  <si>
    <t>5690</t>
  </si>
  <si>
    <t>越後おぢや農協</t>
  </si>
  <si>
    <t>5693</t>
  </si>
  <si>
    <t>北魚沼農協</t>
  </si>
  <si>
    <t>5707</t>
  </si>
  <si>
    <t>みなみ魚沼農協</t>
  </si>
  <si>
    <t>5714</t>
  </si>
  <si>
    <t>十日町農協</t>
  </si>
  <si>
    <t>5719</t>
  </si>
  <si>
    <t>津南町農協</t>
  </si>
  <si>
    <t>5720</t>
  </si>
  <si>
    <t>柏崎農協</t>
  </si>
  <si>
    <t>5768</t>
  </si>
  <si>
    <t>えちご上越農協</t>
  </si>
  <si>
    <t>5797</t>
  </si>
  <si>
    <t>ひすい農協</t>
  </si>
  <si>
    <t>5815</t>
  </si>
  <si>
    <t>かみはやし農協</t>
  </si>
  <si>
    <t>5823</t>
  </si>
  <si>
    <t>にいがた岩船農協</t>
  </si>
  <si>
    <t>5832</t>
  </si>
  <si>
    <t>佐渡農協</t>
  </si>
  <si>
    <t>5847</t>
  </si>
  <si>
    <t>羽茂農協</t>
  </si>
  <si>
    <t>5864</t>
  </si>
  <si>
    <t>新潟市農協</t>
  </si>
  <si>
    <t>5877</t>
  </si>
  <si>
    <t>みな穂農協</t>
  </si>
  <si>
    <t>5883</t>
  </si>
  <si>
    <t>黒部市農協</t>
  </si>
  <si>
    <t>5885</t>
  </si>
  <si>
    <t>魚津市農協</t>
  </si>
  <si>
    <t>5888</t>
  </si>
  <si>
    <t>アルプス農協</t>
  </si>
  <si>
    <t>5895</t>
  </si>
  <si>
    <t>あおば農協</t>
  </si>
  <si>
    <t>5897</t>
  </si>
  <si>
    <t>富山市農協</t>
  </si>
  <si>
    <t>5898</t>
  </si>
  <si>
    <t>なのはな農協</t>
  </si>
  <si>
    <t>5906</t>
  </si>
  <si>
    <t>山田村農協</t>
  </si>
  <si>
    <t>5911</t>
  </si>
  <si>
    <t>いみず野農協</t>
  </si>
  <si>
    <t>5916</t>
  </si>
  <si>
    <t>高岡市農協</t>
  </si>
  <si>
    <t>5920</t>
  </si>
  <si>
    <t>氷見市農協</t>
  </si>
  <si>
    <t>5921</t>
  </si>
  <si>
    <t>となみ野農協</t>
  </si>
  <si>
    <t>5927</t>
  </si>
  <si>
    <t>なんと農協</t>
  </si>
  <si>
    <t>5932</t>
  </si>
  <si>
    <t>いなば農協</t>
  </si>
  <si>
    <t>5935</t>
  </si>
  <si>
    <t>福光農協</t>
  </si>
  <si>
    <t>5943</t>
  </si>
  <si>
    <t>加賀農協</t>
  </si>
  <si>
    <t>5962</t>
  </si>
  <si>
    <t>小松市農協</t>
  </si>
  <si>
    <t>5980</t>
  </si>
  <si>
    <t>根上農協</t>
  </si>
  <si>
    <t>5982</t>
  </si>
  <si>
    <t>能美農協</t>
  </si>
  <si>
    <t>5997</t>
  </si>
  <si>
    <t>松任市農協</t>
  </si>
  <si>
    <t>6010</t>
  </si>
  <si>
    <t>野々市農協</t>
  </si>
  <si>
    <t>6012</t>
  </si>
  <si>
    <t>白山農協</t>
  </si>
  <si>
    <t>6024</t>
  </si>
  <si>
    <t>金沢中央農協</t>
  </si>
  <si>
    <t>6025</t>
  </si>
  <si>
    <t>金沢市農協</t>
  </si>
  <si>
    <t>6062</t>
  </si>
  <si>
    <t>石川かほく農協</t>
  </si>
  <si>
    <t>6076</t>
  </si>
  <si>
    <t>はくい農協</t>
  </si>
  <si>
    <t>6084</t>
  </si>
  <si>
    <t>志賀農協</t>
  </si>
  <si>
    <t>6094</t>
  </si>
  <si>
    <t>能登わかば農協</t>
  </si>
  <si>
    <t>6113</t>
  </si>
  <si>
    <t>おおぞら農協</t>
  </si>
  <si>
    <t>6121</t>
  </si>
  <si>
    <t>内浦町農協</t>
  </si>
  <si>
    <t>6122</t>
  </si>
  <si>
    <t>珠洲市農協</t>
  </si>
  <si>
    <t>6129</t>
  </si>
  <si>
    <t>ぎふ農協</t>
  </si>
  <si>
    <t>6175</t>
  </si>
  <si>
    <t>西美濃農協</t>
  </si>
  <si>
    <t>6198</t>
  </si>
  <si>
    <t>いび川農協</t>
  </si>
  <si>
    <t>6242</t>
  </si>
  <si>
    <t>めぐみの農協</t>
  </si>
  <si>
    <t>6265</t>
  </si>
  <si>
    <t>陶都信用農協</t>
  </si>
  <si>
    <t>6287</t>
  </si>
  <si>
    <t>東美濃農協</t>
  </si>
  <si>
    <t>6313</t>
  </si>
  <si>
    <t>飛騨農協</t>
  </si>
  <si>
    <t>6345</t>
  </si>
  <si>
    <t>富士伊豆農業協同組合</t>
  </si>
  <si>
    <t>6363</t>
  </si>
  <si>
    <t>清水農協</t>
  </si>
  <si>
    <t>6373</t>
  </si>
  <si>
    <t>静岡市農協</t>
  </si>
  <si>
    <t>6377</t>
  </si>
  <si>
    <t>大井川農協</t>
  </si>
  <si>
    <t>6382</t>
  </si>
  <si>
    <t>ハイナン農協</t>
  </si>
  <si>
    <t>6386</t>
  </si>
  <si>
    <t>掛川市農協</t>
  </si>
  <si>
    <t>6387</t>
  </si>
  <si>
    <t>遠州夢咲農協</t>
  </si>
  <si>
    <t>6391</t>
  </si>
  <si>
    <t>遠州中央農協</t>
  </si>
  <si>
    <t>6403</t>
  </si>
  <si>
    <t>とぴあ浜松農協</t>
  </si>
  <si>
    <t>6423</t>
  </si>
  <si>
    <t>三ケ日町農協</t>
  </si>
  <si>
    <t>6430</t>
  </si>
  <si>
    <t>なごや農協</t>
  </si>
  <si>
    <t>6436</t>
  </si>
  <si>
    <t>天白信用農協</t>
  </si>
  <si>
    <t>6443</t>
  </si>
  <si>
    <t>緑信用農協</t>
  </si>
  <si>
    <t>6451</t>
  </si>
  <si>
    <t>尾張中央農協</t>
  </si>
  <si>
    <t>6456</t>
  </si>
  <si>
    <t>西春日井農協</t>
  </si>
  <si>
    <t>6466</t>
  </si>
  <si>
    <t>あいち尾東農協</t>
  </si>
  <si>
    <t>6470</t>
  </si>
  <si>
    <t>愛知北農協</t>
  </si>
  <si>
    <t>6483</t>
  </si>
  <si>
    <t>愛知西農協</t>
  </si>
  <si>
    <t>6503</t>
  </si>
  <si>
    <t>海部東農協</t>
  </si>
  <si>
    <t>6514</t>
  </si>
  <si>
    <t>あいち海部農協</t>
  </si>
  <si>
    <t>6531</t>
  </si>
  <si>
    <t>あいち知多農協</t>
  </si>
  <si>
    <t>6552</t>
  </si>
  <si>
    <t>あいち中央農協</t>
  </si>
  <si>
    <t>6560</t>
  </si>
  <si>
    <t>西三河農協</t>
  </si>
  <si>
    <t>6572</t>
  </si>
  <si>
    <t>あいち三河農協</t>
  </si>
  <si>
    <t>6582</t>
  </si>
  <si>
    <t>あいち豊田農協</t>
  </si>
  <si>
    <t>6591</t>
  </si>
  <si>
    <t>愛知東農協</t>
  </si>
  <si>
    <t>6606</t>
  </si>
  <si>
    <t>蒲郡市農協</t>
  </si>
  <si>
    <t>6612</t>
  </si>
  <si>
    <t>ひまわり農協</t>
  </si>
  <si>
    <t>6615</t>
  </si>
  <si>
    <t>愛知みなみ農協</t>
  </si>
  <si>
    <t>6618</t>
  </si>
  <si>
    <t>豊橋農協</t>
  </si>
  <si>
    <t>6649</t>
  </si>
  <si>
    <t>三重北農協</t>
  </si>
  <si>
    <t>6665</t>
  </si>
  <si>
    <t>鈴鹿農協</t>
  </si>
  <si>
    <t>6673</t>
  </si>
  <si>
    <t>津安芸農協</t>
  </si>
  <si>
    <t>6677</t>
  </si>
  <si>
    <t>みえなか農協</t>
  </si>
  <si>
    <t>6697</t>
  </si>
  <si>
    <t>多気郡農協</t>
  </si>
  <si>
    <t>6731</t>
  </si>
  <si>
    <t>伊勢農協</t>
  </si>
  <si>
    <t>6758</t>
  </si>
  <si>
    <t>伊賀ふるさと農協</t>
  </si>
  <si>
    <t>6785</t>
  </si>
  <si>
    <t>福井県農協</t>
  </si>
  <si>
    <t>6853</t>
  </si>
  <si>
    <t>越前たけふ農協</t>
  </si>
  <si>
    <t>6874</t>
  </si>
  <si>
    <t>レーク滋賀農協</t>
  </si>
  <si>
    <t>6889</t>
  </si>
  <si>
    <t>甲賀農協</t>
  </si>
  <si>
    <t>6897</t>
  </si>
  <si>
    <t>グリーン近江農協</t>
  </si>
  <si>
    <t>6900</t>
  </si>
  <si>
    <t>滋賀蒲生町農協</t>
  </si>
  <si>
    <t>6909</t>
  </si>
  <si>
    <t>東能登川農協</t>
  </si>
  <si>
    <t>6911</t>
  </si>
  <si>
    <t>湖東農協</t>
  </si>
  <si>
    <t>6912</t>
  </si>
  <si>
    <t>東びわこ農協</t>
  </si>
  <si>
    <t>6919</t>
  </si>
  <si>
    <t>レーク伊吹農協</t>
  </si>
  <si>
    <t>6924</t>
  </si>
  <si>
    <t>北びわこ農協</t>
  </si>
  <si>
    <t>6941</t>
  </si>
  <si>
    <t>京都市農協</t>
  </si>
  <si>
    <t>6956</t>
  </si>
  <si>
    <t>京都中央農協</t>
  </si>
  <si>
    <t>6961</t>
  </si>
  <si>
    <t>京都やましろ農協</t>
  </si>
  <si>
    <t>6990</t>
  </si>
  <si>
    <t>京都農協</t>
  </si>
  <si>
    <t>6996</t>
  </si>
  <si>
    <t>京都丹の国農協</t>
  </si>
  <si>
    <t>7025</t>
  </si>
  <si>
    <t>北大阪農協</t>
  </si>
  <si>
    <t>7029</t>
  </si>
  <si>
    <t>高槻市農協</t>
  </si>
  <si>
    <t>7032</t>
  </si>
  <si>
    <t>茨木市農協</t>
  </si>
  <si>
    <t>7041</t>
  </si>
  <si>
    <t>大阪北部農協</t>
  </si>
  <si>
    <t>7087</t>
  </si>
  <si>
    <t>大阪泉州農協</t>
  </si>
  <si>
    <t>7092</t>
  </si>
  <si>
    <t>いずみの農協</t>
  </si>
  <si>
    <t>7111</t>
  </si>
  <si>
    <t>堺市農協</t>
  </si>
  <si>
    <t>7139</t>
  </si>
  <si>
    <t>大阪南農協</t>
  </si>
  <si>
    <t>7156</t>
  </si>
  <si>
    <t>グリーン大阪農協</t>
  </si>
  <si>
    <t>7164</t>
  </si>
  <si>
    <t>大阪中河内農協</t>
  </si>
  <si>
    <t>7184</t>
  </si>
  <si>
    <t>大阪東部農協</t>
  </si>
  <si>
    <t>7191</t>
  </si>
  <si>
    <t>九個荘農協</t>
  </si>
  <si>
    <t>7193</t>
  </si>
  <si>
    <t>北河内農協</t>
  </si>
  <si>
    <t>7200</t>
  </si>
  <si>
    <t>大阪市農協</t>
  </si>
  <si>
    <t>7213</t>
  </si>
  <si>
    <t>兵庫六甲農協</t>
  </si>
  <si>
    <t>7239</t>
  </si>
  <si>
    <t>あかし農協</t>
  </si>
  <si>
    <t>7240</t>
  </si>
  <si>
    <t>兵庫南農協</t>
  </si>
  <si>
    <t>7249</t>
  </si>
  <si>
    <t>みのり農協</t>
  </si>
  <si>
    <t>7264</t>
  </si>
  <si>
    <t>兵庫みらい農協</t>
  </si>
  <si>
    <t>7274</t>
  </si>
  <si>
    <t>加古川市南農協</t>
  </si>
  <si>
    <t>7288</t>
  </si>
  <si>
    <t>兵庫西農協</t>
  </si>
  <si>
    <t>7316</t>
  </si>
  <si>
    <t>相生市農協</t>
  </si>
  <si>
    <t>7326</t>
  </si>
  <si>
    <t>ハリマ農協</t>
  </si>
  <si>
    <t>7338</t>
  </si>
  <si>
    <t>たじま農協</t>
  </si>
  <si>
    <t>7353</t>
  </si>
  <si>
    <t>丹波ひかみ農協</t>
  </si>
  <si>
    <t>7362</t>
  </si>
  <si>
    <t>丹波ささやま農協</t>
  </si>
  <si>
    <t>7363</t>
  </si>
  <si>
    <t>淡路日の出農協</t>
  </si>
  <si>
    <t>7373</t>
  </si>
  <si>
    <t>あわじ島農協</t>
  </si>
  <si>
    <t>7387</t>
  </si>
  <si>
    <t>奈良県農協</t>
  </si>
  <si>
    <t>7532</t>
  </si>
  <si>
    <t>わかやま農協</t>
  </si>
  <si>
    <t>7541</t>
  </si>
  <si>
    <t>ながみね農協</t>
  </si>
  <si>
    <t>7543</t>
  </si>
  <si>
    <t>紀の里農協</t>
  </si>
  <si>
    <t>7550</t>
  </si>
  <si>
    <t>紀北川上農協</t>
  </si>
  <si>
    <t>7559</t>
  </si>
  <si>
    <t>ありだ農協</t>
  </si>
  <si>
    <t>7565</t>
  </si>
  <si>
    <t>紀州農協</t>
  </si>
  <si>
    <t>7576</t>
  </si>
  <si>
    <t>紀南農協</t>
  </si>
  <si>
    <t>7591</t>
  </si>
  <si>
    <t>みくまの農協</t>
  </si>
  <si>
    <t>7601</t>
  </si>
  <si>
    <t>鳥取いなば農協</t>
  </si>
  <si>
    <t>7625</t>
  </si>
  <si>
    <t>鳥取中央農協</t>
  </si>
  <si>
    <t>7641</t>
  </si>
  <si>
    <t>鳥取西部農協</t>
  </si>
  <si>
    <t>7708</t>
  </si>
  <si>
    <t>島根県農協</t>
  </si>
  <si>
    <t>7755</t>
  </si>
  <si>
    <t>岡山市農協</t>
  </si>
  <si>
    <t>7837</t>
  </si>
  <si>
    <t>晴れの国岡山農協</t>
  </si>
  <si>
    <t>7909</t>
  </si>
  <si>
    <t>広島市農協</t>
  </si>
  <si>
    <t>7913</t>
  </si>
  <si>
    <t>呉農協</t>
  </si>
  <si>
    <t>7916</t>
  </si>
  <si>
    <t>安芸農協</t>
  </si>
  <si>
    <t>7938</t>
  </si>
  <si>
    <t>佐伯中央農協</t>
  </si>
  <si>
    <t>7981</t>
  </si>
  <si>
    <t>広島北部農協</t>
  </si>
  <si>
    <t>7994</t>
  </si>
  <si>
    <t>広島中央農協</t>
  </si>
  <si>
    <t>8011</t>
  </si>
  <si>
    <t>芸南農協</t>
  </si>
  <si>
    <t>8019</t>
  </si>
  <si>
    <t>広島ゆたか農協</t>
  </si>
  <si>
    <t>8027</t>
  </si>
  <si>
    <t>三原農協</t>
  </si>
  <si>
    <t>8029</t>
  </si>
  <si>
    <t>尾道市農協</t>
  </si>
  <si>
    <t>8047</t>
  </si>
  <si>
    <t>福山市農協</t>
  </si>
  <si>
    <t>8069</t>
  </si>
  <si>
    <t>三次農協</t>
  </si>
  <si>
    <t>8076</t>
  </si>
  <si>
    <t>庄原農協</t>
  </si>
  <si>
    <t>8134</t>
  </si>
  <si>
    <t>山口県農協</t>
  </si>
  <si>
    <t>8231</t>
  </si>
  <si>
    <t>徳島市農協</t>
  </si>
  <si>
    <t>8234</t>
  </si>
  <si>
    <t>東とくしま農協</t>
  </si>
  <si>
    <t>8242</t>
  </si>
  <si>
    <t>名西郡農協</t>
  </si>
  <si>
    <t>8252</t>
  </si>
  <si>
    <t>板野郡農協</t>
  </si>
  <si>
    <t>8257</t>
  </si>
  <si>
    <t>徳島北農協</t>
  </si>
  <si>
    <t>8261</t>
  </si>
  <si>
    <t>大津松茂農協</t>
  </si>
  <si>
    <t>8263</t>
  </si>
  <si>
    <t>里浦農協</t>
  </si>
  <si>
    <t>8268</t>
  </si>
  <si>
    <t>阿南農協</t>
  </si>
  <si>
    <t>8288</t>
  </si>
  <si>
    <t>かいふ農協</t>
  </si>
  <si>
    <t>8296</t>
  </si>
  <si>
    <t>阿波市農協</t>
  </si>
  <si>
    <t>8305</t>
  </si>
  <si>
    <t>麻植郡農協</t>
  </si>
  <si>
    <t>8312</t>
  </si>
  <si>
    <t>美馬農協</t>
  </si>
  <si>
    <t>8323</t>
  </si>
  <si>
    <t>阿波みよし農協</t>
  </si>
  <si>
    <t>8332</t>
  </si>
  <si>
    <t>香川県農協</t>
  </si>
  <si>
    <t>8389</t>
  </si>
  <si>
    <t>うま農協</t>
  </si>
  <si>
    <t>8397</t>
  </si>
  <si>
    <t>えひめ未来農協</t>
  </si>
  <si>
    <t>8398</t>
  </si>
  <si>
    <t>周桑農協</t>
  </si>
  <si>
    <t>8400</t>
  </si>
  <si>
    <t>越智今治農協</t>
  </si>
  <si>
    <t>8401</t>
  </si>
  <si>
    <t>今治立花農協</t>
  </si>
  <si>
    <t>8425</t>
  </si>
  <si>
    <t>松山市農協</t>
  </si>
  <si>
    <t>8457</t>
  </si>
  <si>
    <t>愛媛たいき農協</t>
  </si>
  <si>
    <t>8463</t>
  </si>
  <si>
    <t>西宇和農協</t>
  </si>
  <si>
    <t>8477</t>
  </si>
  <si>
    <t>東宇和農協</t>
  </si>
  <si>
    <t>8482</t>
  </si>
  <si>
    <t>えひめ南農協</t>
  </si>
  <si>
    <t>8500</t>
  </si>
  <si>
    <t>えひめ中央農協</t>
  </si>
  <si>
    <t>8551</t>
  </si>
  <si>
    <t>高知市農協</t>
  </si>
  <si>
    <t>8582</t>
  </si>
  <si>
    <t>高知県農協</t>
  </si>
  <si>
    <t>8589</t>
  </si>
  <si>
    <t>土佐くろしお農協</t>
  </si>
  <si>
    <t>8621</t>
  </si>
  <si>
    <t>宗像農協</t>
  </si>
  <si>
    <t>8626</t>
  </si>
  <si>
    <t>粕屋農協</t>
  </si>
  <si>
    <t>8632</t>
  </si>
  <si>
    <t>福岡市東部農協</t>
  </si>
  <si>
    <t>8633</t>
  </si>
  <si>
    <t>福岡市農協</t>
  </si>
  <si>
    <t>8635</t>
  </si>
  <si>
    <t>糸島農協</t>
  </si>
  <si>
    <t>8636</t>
  </si>
  <si>
    <t>筑紫農協</t>
  </si>
  <si>
    <t>8645</t>
  </si>
  <si>
    <t>筑前あさくら農協</t>
  </si>
  <si>
    <t>8653</t>
  </si>
  <si>
    <t>にじ農協</t>
  </si>
  <si>
    <t>8656</t>
  </si>
  <si>
    <t>みい農協</t>
  </si>
  <si>
    <t>8660</t>
  </si>
  <si>
    <t>久留米市農協</t>
  </si>
  <si>
    <t>8664</t>
  </si>
  <si>
    <t>三潴町農協</t>
  </si>
  <si>
    <t>8667</t>
  </si>
  <si>
    <t>福岡大城農協</t>
  </si>
  <si>
    <t>8668</t>
  </si>
  <si>
    <t>福岡八女農協</t>
  </si>
  <si>
    <t>8680</t>
  </si>
  <si>
    <t>柳川農協</t>
  </si>
  <si>
    <t>8689</t>
  </si>
  <si>
    <t>南筑後農協</t>
  </si>
  <si>
    <t>8692</t>
  </si>
  <si>
    <t>北九州農協</t>
  </si>
  <si>
    <t>8694</t>
  </si>
  <si>
    <t>直鞍農協</t>
  </si>
  <si>
    <t>8701</t>
  </si>
  <si>
    <t>福岡嘉穂農協</t>
  </si>
  <si>
    <t>8715</t>
  </si>
  <si>
    <t>田川農協</t>
  </si>
  <si>
    <t>8730</t>
  </si>
  <si>
    <t>福岡京築農協</t>
  </si>
  <si>
    <t>8740</t>
  </si>
  <si>
    <t>佐賀市中央農協</t>
  </si>
  <si>
    <t>8762</t>
  </si>
  <si>
    <t>佐賀県農協</t>
  </si>
  <si>
    <t>8766</t>
  </si>
  <si>
    <t>唐津農協</t>
  </si>
  <si>
    <t>8771</t>
  </si>
  <si>
    <t>伊万里市農協</t>
  </si>
  <si>
    <t>8794</t>
  </si>
  <si>
    <t>長崎西彼農協</t>
  </si>
  <si>
    <t>8813</t>
  </si>
  <si>
    <t>長崎県央農協</t>
  </si>
  <si>
    <t>8829</t>
  </si>
  <si>
    <t>島原雲仙農協</t>
  </si>
  <si>
    <t>8857</t>
  </si>
  <si>
    <t>ながさき西海農協</t>
  </si>
  <si>
    <t>8893</t>
  </si>
  <si>
    <t>ごとう農協</t>
  </si>
  <si>
    <t>8905</t>
  </si>
  <si>
    <t>壱岐市農協</t>
  </si>
  <si>
    <t>8906</t>
  </si>
  <si>
    <t>対馬農協</t>
  </si>
  <si>
    <t>8916</t>
  </si>
  <si>
    <t>熊本市農協</t>
  </si>
  <si>
    <t>8926</t>
  </si>
  <si>
    <t>玉名農協</t>
  </si>
  <si>
    <t>8941</t>
  </si>
  <si>
    <t>鹿本農協</t>
  </si>
  <si>
    <t>8949</t>
  </si>
  <si>
    <t>菊池地域農協</t>
  </si>
  <si>
    <t>8964</t>
  </si>
  <si>
    <t>阿蘇農協</t>
  </si>
  <si>
    <t>8982</t>
  </si>
  <si>
    <t>上益城農協</t>
  </si>
  <si>
    <t>9010</t>
  </si>
  <si>
    <t>熊本宇城農協</t>
  </si>
  <si>
    <t>9017</t>
  </si>
  <si>
    <t>八代地域農協</t>
  </si>
  <si>
    <t>9043</t>
  </si>
  <si>
    <t>あしきた農協</t>
  </si>
  <si>
    <t>9048</t>
  </si>
  <si>
    <t>球磨地域農協</t>
  </si>
  <si>
    <t>9069</t>
  </si>
  <si>
    <t>本渡五和農協</t>
  </si>
  <si>
    <t>9070</t>
  </si>
  <si>
    <t>あまくさ農協</t>
  </si>
  <si>
    <t>9072</t>
  </si>
  <si>
    <t>苓北町農協</t>
  </si>
  <si>
    <t>9103</t>
  </si>
  <si>
    <t>べっぷ日出農協</t>
  </si>
  <si>
    <t>9104</t>
  </si>
  <si>
    <t>大分県農協</t>
  </si>
  <si>
    <t>9145</t>
  </si>
  <si>
    <t>大分大山町農協</t>
  </si>
  <si>
    <t>9169</t>
  </si>
  <si>
    <t>宮崎中央農協</t>
  </si>
  <si>
    <t>9177</t>
  </si>
  <si>
    <t>綾町農協</t>
  </si>
  <si>
    <t>9178</t>
  </si>
  <si>
    <t>はまゆう農協</t>
  </si>
  <si>
    <t>9181</t>
  </si>
  <si>
    <t>串間市大束農協</t>
  </si>
  <si>
    <t>9184</t>
  </si>
  <si>
    <t>都城農協</t>
  </si>
  <si>
    <t>9193</t>
  </si>
  <si>
    <t>こばやし農協</t>
  </si>
  <si>
    <t>9197</t>
  </si>
  <si>
    <t>えびの市農協</t>
  </si>
  <si>
    <t>9200</t>
  </si>
  <si>
    <t>児湯農協</t>
  </si>
  <si>
    <t>9203</t>
  </si>
  <si>
    <t>尾鈴農協</t>
  </si>
  <si>
    <t>9205</t>
  </si>
  <si>
    <t>西都農協</t>
  </si>
  <si>
    <t>9208</t>
  </si>
  <si>
    <t>延岡農協</t>
  </si>
  <si>
    <t>9213</t>
  </si>
  <si>
    <t>日向農協</t>
  </si>
  <si>
    <t>9221</t>
  </si>
  <si>
    <t>高千穂地区農協</t>
  </si>
  <si>
    <t>9229</t>
  </si>
  <si>
    <t>鹿児島みらい農協</t>
  </si>
  <si>
    <t>9251</t>
  </si>
  <si>
    <t>いぶすき農協</t>
  </si>
  <si>
    <t>9257</t>
  </si>
  <si>
    <t>南さつま農協</t>
  </si>
  <si>
    <t>9270</t>
  </si>
  <si>
    <t>さつま日置農協</t>
  </si>
  <si>
    <t>9296</t>
  </si>
  <si>
    <t>北さつま農協</t>
  </si>
  <si>
    <t>9302</t>
  </si>
  <si>
    <t>鹿児島いずみ農協</t>
  </si>
  <si>
    <t>9319</t>
  </si>
  <si>
    <t>あいら農協</t>
  </si>
  <si>
    <t>9332</t>
  </si>
  <si>
    <t>そお鹿児島農協</t>
  </si>
  <si>
    <t>9338</t>
  </si>
  <si>
    <t>あおぞら農協</t>
  </si>
  <si>
    <t>9341</t>
  </si>
  <si>
    <t>鹿児島きもつき農協</t>
  </si>
  <si>
    <t>9347</t>
  </si>
  <si>
    <t>肝付吾平町農協</t>
  </si>
  <si>
    <t>9353</t>
  </si>
  <si>
    <t>種子屋久農協</t>
  </si>
  <si>
    <t>9363</t>
  </si>
  <si>
    <t>あまみ農協</t>
  </si>
  <si>
    <t>9375</t>
  </si>
  <si>
    <t>沖縄県農協</t>
  </si>
  <si>
    <t>9450</t>
  </si>
  <si>
    <t>北海道信漁連</t>
  </si>
  <si>
    <t>9453</t>
  </si>
  <si>
    <t>宮城県漁協</t>
  </si>
  <si>
    <t>9456</t>
  </si>
  <si>
    <t>福島県信漁連</t>
  </si>
  <si>
    <t>9461</t>
  </si>
  <si>
    <t>東日本信漁連</t>
  </si>
  <si>
    <t>9463</t>
  </si>
  <si>
    <t>神奈川県信漁連</t>
  </si>
  <si>
    <t>9475</t>
  </si>
  <si>
    <t>京都府信漁連</t>
  </si>
  <si>
    <t>9477</t>
  </si>
  <si>
    <t>なぎさ信漁連</t>
  </si>
  <si>
    <t>9480</t>
  </si>
  <si>
    <t>鳥取県信漁連</t>
  </si>
  <si>
    <t>9481</t>
  </si>
  <si>
    <t>ＪＦしまね漁協</t>
  </si>
  <si>
    <t>9483</t>
  </si>
  <si>
    <t>広島県信漁連</t>
  </si>
  <si>
    <t>9484</t>
  </si>
  <si>
    <t>山口県漁協</t>
  </si>
  <si>
    <t>9485</t>
  </si>
  <si>
    <t>徳島県信漁連</t>
  </si>
  <si>
    <t>9486</t>
  </si>
  <si>
    <t>香川県信漁連</t>
  </si>
  <si>
    <t>9487</t>
  </si>
  <si>
    <t>愛媛県信漁連</t>
  </si>
  <si>
    <t>9488</t>
  </si>
  <si>
    <t>高知県信漁連</t>
  </si>
  <si>
    <t>9489</t>
  </si>
  <si>
    <t>九州信漁連</t>
  </si>
  <si>
    <t>9493</t>
  </si>
  <si>
    <t>大分県漁協</t>
  </si>
  <si>
    <t>9900</t>
  </si>
  <si>
    <t>ゆうちょ</t>
  </si>
  <si>
    <t>※コード逆引き</t>
    <rPh sb="4" eb="6">
      <t>ギャクビ</t>
    </rPh>
    <phoneticPr fontId="2"/>
  </si>
  <si>
    <t>着色セルが入力部分です。それ以外のセルは計算式が入っていますので直接入力したり、削除しないでください。また、行や列、セルを削除しないでください。</t>
    <rPh sb="0" eb="2">
      <t>チャクショク</t>
    </rPh>
    <rPh sb="5" eb="7">
      <t>ニュウリョク</t>
    </rPh>
    <rPh sb="7" eb="9">
      <t>ブブン</t>
    </rPh>
    <rPh sb="14" eb="16">
      <t>イガイ</t>
    </rPh>
    <rPh sb="20" eb="23">
      <t>ケイサンシキ</t>
    </rPh>
    <rPh sb="24" eb="25">
      <t>ハイ</t>
    </rPh>
    <rPh sb="32" eb="34">
      <t>チョクセツ</t>
    </rPh>
    <rPh sb="34" eb="36">
      <t>ニュウリョク</t>
    </rPh>
    <rPh sb="40" eb="42">
      <t>サクジョ</t>
    </rPh>
    <rPh sb="54" eb="55">
      <t>ギョウ</t>
    </rPh>
    <rPh sb="56" eb="57">
      <t>レツ</t>
    </rPh>
    <rPh sb="61" eb="63">
      <t>サクジョ</t>
    </rPh>
    <phoneticPr fontId="2"/>
  </si>
  <si>
    <t>居宅介護支援事業所</t>
    <rPh sb="8" eb="9">
      <t>ショ</t>
    </rPh>
    <phoneticPr fontId="2"/>
  </si>
  <si>
    <t>桁数</t>
    <rPh sb="0" eb="2">
      <t>ケタスウ</t>
    </rPh>
    <phoneticPr fontId="2"/>
  </si>
  <si>
    <t>みなし有料老人ホーム名１</t>
    <rPh sb="3" eb="7">
      <t>ユウリョウロウジン</t>
    </rPh>
    <rPh sb="10" eb="11">
      <t>メイ</t>
    </rPh>
    <phoneticPr fontId="2"/>
  </si>
  <si>
    <t>みなし有料老人ホーム名２</t>
    <rPh sb="3" eb="7">
      <t>ユウリョウロウジン</t>
    </rPh>
    <rPh sb="10" eb="11">
      <t>メイ</t>
    </rPh>
    <phoneticPr fontId="2"/>
  </si>
  <si>
    <t>みなし有料老人ホーム確認
（契約締結前に交付する書面（重要事項説明書等）の写し）</t>
    <rPh sb="3" eb="7">
      <t>ユウリョウロウジン</t>
    </rPh>
    <rPh sb="10" eb="12">
      <t>カクニン</t>
    </rPh>
    <rPh sb="14" eb="19">
      <t>ケイヤクテイケツマエ</t>
    </rPh>
    <rPh sb="20" eb="22">
      <t>コウフ</t>
    </rPh>
    <rPh sb="24" eb="26">
      <t>ショメン</t>
    </rPh>
    <rPh sb="27" eb="29">
      <t>ジュウヨウ</t>
    </rPh>
    <rPh sb="29" eb="31">
      <t>ジコウ</t>
    </rPh>
    <rPh sb="31" eb="34">
      <t>セツメイショ</t>
    </rPh>
    <rPh sb="34" eb="35">
      <t>トウ</t>
    </rPh>
    <rPh sb="37" eb="38">
      <t>ウツ</t>
    </rPh>
    <phoneticPr fontId="2"/>
  </si>
  <si>
    <r>
      <t>記載された「</t>
    </r>
    <r>
      <rPr>
        <sz val="12"/>
        <rFont val="ＭＳ ゴシック"/>
        <family val="3"/>
        <charset val="128"/>
      </rPr>
      <t>契約締結前に交付する書面」のページの写しを提出してください。</t>
    </r>
    <rPh sb="0" eb="2">
      <t>キサイ</t>
    </rPh>
    <rPh sb="6" eb="11">
      <t>ケイヤクテイケツマエ</t>
    </rPh>
    <rPh sb="12" eb="14">
      <t>コウフ</t>
    </rPh>
    <rPh sb="16" eb="18">
      <t>ショメン</t>
    </rPh>
    <rPh sb="24" eb="25">
      <t>ウツ</t>
    </rPh>
    <rPh sb="27" eb="29">
      <t>テイシュツ</t>
    </rPh>
    <phoneticPr fontId="2"/>
  </si>
  <si>
    <t xml:space="preserve"> 無：口座名義が申請者役職名＋申請者名と同一
 有：口座名義が申請者役職名＋申請者名と異なる</t>
    <rPh sb="1" eb="2">
      <t>ナシ</t>
    </rPh>
    <rPh sb="3" eb="7">
      <t>コウザメイギ</t>
    </rPh>
    <rPh sb="8" eb="11">
      <t>シンセイシャ</t>
    </rPh>
    <rPh sb="11" eb="13">
      <t>ヤクショク</t>
    </rPh>
    <rPh sb="13" eb="14">
      <t>メイ</t>
    </rPh>
    <rPh sb="15" eb="17">
      <t>シンセイ</t>
    </rPh>
    <rPh sb="17" eb="18">
      <t>シャ</t>
    </rPh>
    <rPh sb="18" eb="19">
      <t>メイ</t>
    </rPh>
    <rPh sb="20" eb="22">
      <t>ドウイツ</t>
    </rPh>
    <rPh sb="24" eb="25">
      <t>アリ</t>
    </rPh>
    <rPh sb="26" eb="30">
      <t>コウザメイギ</t>
    </rPh>
    <rPh sb="31" eb="34">
      <t>シンセイシャ</t>
    </rPh>
    <rPh sb="34" eb="36">
      <t>ヤクショク</t>
    </rPh>
    <rPh sb="36" eb="37">
      <t>メイ</t>
    </rPh>
    <rPh sb="38" eb="40">
      <t>シンセイ</t>
    </rPh>
    <rPh sb="40" eb="41">
      <t>シャ</t>
    </rPh>
    <rPh sb="41" eb="42">
      <t>メイ</t>
    </rPh>
    <rPh sb="43" eb="44">
      <t>コト</t>
    </rPh>
    <phoneticPr fontId="2"/>
  </si>
  <si>
    <t>「※確認コメント」欄に［✖]が表示された場合は入力した内容が重複、矛盾があることを示していますので必ず修正してください。[△]が表示された場合は、施設区分の選択が正しいか疑義があるものですので再度間違いないか確認してください。</t>
    <rPh sb="2" eb="4">
      <t>カクニン</t>
    </rPh>
    <rPh sb="9" eb="10">
      <t>ラン</t>
    </rPh>
    <rPh sb="23" eb="25">
      <t>ニュウリョク</t>
    </rPh>
    <rPh sb="27" eb="29">
      <t>ナイヨウ</t>
    </rPh>
    <rPh sb="30" eb="32">
      <t>ジュウフク</t>
    </rPh>
    <rPh sb="33" eb="35">
      <t>ムジュン</t>
    </rPh>
    <rPh sb="41" eb="42">
      <t>シメ</t>
    </rPh>
    <rPh sb="49" eb="50">
      <t>カナラ</t>
    </rPh>
    <rPh sb="51" eb="53">
      <t>シュウセイ</t>
    </rPh>
    <rPh sb="64" eb="66">
      <t>ヒョウジ</t>
    </rPh>
    <rPh sb="69" eb="71">
      <t>バアイ</t>
    </rPh>
    <rPh sb="73" eb="77">
      <t>シセツクブン</t>
    </rPh>
    <rPh sb="78" eb="80">
      <t>センタク</t>
    </rPh>
    <rPh sb="81" eb="82">
      <t>タダ</t>
    </rPh>
    <rPh sb="85" eb="87">
      <t>ギギ</t>
    </rPh>
    <rPh sb="96" eb="98">
      <t>サイド</t>
    </rPh>
    <rPh sb="104" eb="106">
      <t>カクニン</t>
    </rPh>
    <phoneticPr fontId="12"/>
  </si>
  <si>
    <t>　　口座番号、口座名義（カナ）が記載されているものを画像貼り付け等してください。</t>
    <rPh sb="2" eb="6">
      <t>コウザバンゴウ</t>
    </rPh>
    <rPh sb="7" eb="11">
      <t>コウザメイギ</t>
    </rPh>
    <rPh sb="16" eb="18">
      <t>キサイ</t>
    </rPh>
    <rPh sb="26" eb="28">
      <t>ガゾウ</t>
    </rPh>
    <rPh sb="28" eb="29">
      <t>ハ</t>
    </rPh>
    <rPh sb="30" eb="31">
      <t>ツ</t>
    </rPh>
    <rPh sb="32" eb="33">
      <t>トウ</t>
    </rPh>
    <phoneticPr fontId="2"/>
  </si>
  <si>
    <t>　　１．裏面の誓約事項を確認し、全て該当する場合は○を記入してください。
　　　　一つでも該当しない場合、支援金の申請（請求）はできません。</t>
    <rPh sb="7" eb="9">
      <t>セイヤク</t>
    </rPh>
    <rPh sb="9" eb="11">
      <t>ジコウ</t>
    </rPh>
    <rPh sb="12" eb="14">
      <t>カクニン</t>
    </rPh>
    <rPh sb="16" eb="17">
      <t>スベ</t>
    </rPh>
    <rPh sb="18" eb="20">
      <t>ガイトウ</t>
    </rPh>
    <rPh sb="27" eb="29">
      <t>キニュウ</t>
    </rPh>
    <rPh sb="41" eb="42">
      <t>ヒト</t>
    </rPh>
    <rPh sb="45" eb="47">
      <t>ガイトウ</t>
    </rPh>
    <rPh sb="50" eb="52">
      <t>バアイ</t>
    </rPh>
    <rPh sb="53" eb="56">
      <t>シエンキン</t>
    </rPh>
    <rPh sb="57" eb="59">
      <t>シンセイ</t>
    </rPh>
    <rPh sb="60" eb="62">
      <t>セイキュウ</t>
    </rPh>
    <phoneticPr fontId="3"/>
  </si>
  <si>
    <t>特定施設入居者生活介護事業所</t>
    <rPh sb="2" eb="4">
      <t>シセツ</t>
    </rPh>
    <phoneticPr fontId="2"/>
  </si>
  <si>
    <t>有料老人ホーム（(地密)特定施設入居者生活介護を除く）</t>
    <rPh sb="9" eb="10">
      <t>チ</t>
    </rPh>
    <rPh sb="10" eb="11">
      <t>ヒソカ</t>
    </rPh>
    <rPh sb="14" eb="16">
      <t>シセツ</t>
    </rPh>
    <rPh sb="24" eb="25">
      <t>ノゾ</t>
    </rPh>
    <phoneticPr fontId="2"/>
  </si>
  <si>
    <t>みなし有料老人ホーム（(地密)特定施設入居者生活介護を除く）</t>
    <rPh sb="3" eb="7">
      <t>ユウリョウロウジン</t>
    </rPh>
    <rPh sb="17" eb="19">
      <t>シセツ</t>
    </rPh>
    <phoneticPr fontId="2"/>
  </si>
  <si>
    <t>地域密着型特定施設入居者生活介護事業所</t>
    <rPh sb="5" eb="9">
      <t>トクテイシセツ</t>
    </rPh>
    <rPh sb="9" eb="11">
      <t>ニュウキョ</t>
    </rPh>
    <rPh sb="11" eb="12">
      <t>シャ</t>
    </rPh>
    <rPh sb="12" eb="16">
      <t>セイカツカイゴ</t>
    </rPh>
    <rPh sb="16" eb="19">
      <t>ジギョウショ</t>
    </rPh>
    <phoneticPr fontId="2"/>
  </si>
  <si>
    <t>熊本県知事　木村　敬　様</t>
    <rPh sb="3" eb="5">
      <t>チジ</t>
    </rPh>
    <rPh sb="6" eb="8">
      <t>キムラ</t>
    </rPh>
    <rPh sb="9" eb="10">
      <t>タカシ</t>
    </rPh>
    <phoneticPr fontId="2"/>
  </si>
  <si>
    <t xml:space="preserve"> ※「５　振込情報」に記載する口座名義は貼付いただく通帳の名義と必ず一致させてください。</t>
    <rPh sb="5" eb="9">
      <t>フリコミジョウホウ</t>
    </rPh>
    <rPh sb="11" eb="13">
      <t>キサイ</t>
    </rPh>
    <rPh sb="15" eb="19">
      <t>コウザメイギ</t>
    </rPh>
    <rPh sb="20" eb="22">
      <t>チョウフ</t>
    </rPh>
    <rPh sb="26" eb="28">
      <t>ツウチョウ</t>
    </rPh>
    <rPh sb="29" eb="31">
      <t>メイギ</t>
    </rPh>
    <rPh sb="32" eb="33">
      <t>カナラ</t>
    </rPh>
    <rPh sb="34" eb="36">
      <t>イッチ</t>
    </rPh>
    <phoneticPr fontId="2"/>
  </si>
  <si>
    <t>高</t>
    <rPh sb="0" eb="1">
      <t>コウ</t>
    </rPh>
    <phoneticPr fontId="2"/>
  </si>
  <si>
    <t>施設・事業所
所在市町村</t>
    <rPh sb="0" eb="2">
      <t>シセツ</t>
    </rPh>
    <rPh sb="3" eb="6">
      <t>ジギョウショ</t>
    </rPh>
    <rPh sb="7" eb="12">
      <t>ショザイシチョウソン</t>
    </rPh>
    <phoneticPr fontId="12"/>
  </si>
  <si>
    <t>市町村名</t>
    <rPh sb="0" eb="4">
      <t>シチョウソンメイ</t>
    </rPh>
    <phoneticPr fontId="2"/>
  </si>
  <si>
    <t>熊本市</t>
  </si>
  <si>
    <t>八代市</t>
  </si>
  <si>
    <t>人吉市</t>
  </si>
  <si>
    <t>荒尾市</t>
  </si>
  <si>
    <t>水俣市</t>
  </si>
  <si>
    <t>玉名市</t>
  </si>
  <si>
    <t>山鹿市</t>
  </si>
  <si>
    <t>菊池市</t>
  </si>
  <si>
    <t>宇土市</t>
  </si>
  <si>
    <t>上天草市</t>
  </si>
  <si>
    <t>宇城市</t>
  </si>
  <si>
    <t>阿蘇市</t>
  </si>
  <si>
    <t>天草市</t>
  </si>
  <si>
    <t>合志市</t>
  </si>
  <si>
    <t>美里町</t>
  </si>
  <si>
    <t>玉東町</t>
  </si>
  <si>
    <t>南関町</t>
  </si>
  <si>
    <t>長洲町</t>
  </si>
  <si>
    <t>和水町</t>
  </si>
  <si>
    <t>大津町</t>
  </si>
  <si>
    <t>菊陽町</t>
  </si>
  <si>
    <t>南小国町</t>
  </si>
  <si>
    <t>小国町</t>
  </si>
  <si>
    <t>産山村</t>
  </si>
  <si>
    <t>高森町</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</si>
  <si>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</si>
  <si>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</si>
  <si>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</si>
  <si>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</si>
  <si>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</si>
  <si>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</si>
  <si>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</si>
  <si>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</si>
  <si>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</si>
  <si>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</si>
  <si>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</si>
  <si>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</si>
  <si>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</si>
  <si>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</si>
  <si>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</si>
  <si>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</si>
  <si>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</si>
  <si>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</si>
  <si>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</si>
  <si>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</si>
  <si>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入浴、排せつ又は食事の介助</t>
    <rPh sb="0" eb="2">
      <t>ニュウヨク</t>
    </rPh>
    <rPh sb="3" eb="4">
      <t>ハイ</t>
    </rPh>
    <rPh sb="6" eb="7">
      <t>マタ</t>
    </rPh>
    <rPh sb="8" eb="10">
      <t>ショクジ</t>
    </rPh>
    <rPh sb="11" eb="13">
      <t>カイジョ</t>
    </rPh>
    <phoneticPr fontId="2"/>
  </si>
  <si>
    <t>食事の提供</t>
    <rPh sb="0" eb="2">
      <t>ショクジ</t>
    </rPh>
    <rPh sb="3" eb="5">
      <t>テイキョウ</t>
    </rPh>
    <phoneticPr fontId="2"/>
  </si>
  <si>
    <t>洗濯、掃除等の家事</t>
    <rPh sb="0" eb="2">
      <t>センタク</t>
    </rPh>
    <rPh sb="3" eb="6">
      <t>ソウジトウ</t>
    </rPh>
    <rPh sb="7" eb="9">
      <t>カジ</t>
    </rPh>
    <phoneticPr fontId="2"/>
  </si>
  <si>
    <t>健康管理の供与</t>
    <rPh sb="0" eb="4">
      <t>ケンコウカンリ</t>
    </rPh>
    <rPh sb="5" eb="7">
      <t>キョウヨ</t>
    </rPh>
    <phoneticPr fontId="2"/>
  </si>
  <si>
    <t>療養型通所介護事業所</t>
    <rPh sb="2" eb="3">
      <t>ガタ</t>
    </rPh>
    <phoneticPr fontId="2"/>
  </si>
  <si>
    <t>夜間対応型訪問介護事業所</t>
    <rPh sb="0" eb="5">
      <t>ヤカンタイオウガタ</t>
    </rPh>
    <rPh sb="5" eb="12">
      <t>ホウモンカイゴジギョウショ</t>
    </rPh>
    <phoneticPr fontId="2"/>
  </si>
  <si>
    <t>③通所系・小規模多機能</t>
    <rPh sb="1" eb="4">
      <t>ツウショケイ</t>
    </rPh>
    <rPh sb="5" eb="6">
      <t>ショウ</t>
    </rPh>
    <rPh sb="6" eb="8">
      <t>キボ</t>
    </rPh>
    <rPh sb="8" eb="11">
      <t>タキノウ</t>
    </rPh>
    <phoneticPr fontId="2"/>
  </si>
  <si>
    <t>③通所系・小規模多機能支援金区分</t>
    <rPh sb="5" eb="11">
      <t>ショウキボタキノウ</t>
    </rPh>
    <rPh sb="11" eb="16">
      <t>シエンキンクブン</t>
    </rPh>
    <phoneticPr fontId="2"/>
  </si>
  <si>
    <r>
      <t xml:space="preserve">介護保険
事業者番号
</t>
    </r>
    <r>
      <rPr>
        <b/>
        <sz val="10"/>
        <color rgb="FFFF0000"/>
        <rFont val="ＭＳ Ｐ明朝"/>
        <family val="1"/>
        <charset val="128"/>
      </rPr>
      <t>（注１）</t>
    </r>
    <rPh sb="0" eb="4">
      <t>カイゴホケン</t>
    </rPh>
    <rPh sb="5" eb="8">
      <t>ジギョウシャ</t>
    </rPh>
    <rPh sb="8" eb="10">
      <t>バンゴウ</t>
    </rPh>
    <rPh sb="12" eb="13">
      <t>チュウ</t>
    </rPh>
    <phoneticPr fontId="12"/>
  </si>
  <si>
    <r>
      <t xml:space="preserve">みなし有料老人ホームの確認
</t>
    </r>
    <r>
      <rPr>
        <b/>
        <sz val="10"/>
        <color rgb="FFFF0000"/>
        <rFont val="ＭＳ Ｐ明朝"/>
        <family val="1"/>
        <charset val="128"/>
      </rPr>
      <t>（注２）</t>
    </r>
    <rPh sb="3" eb="5">
      <t>ユウリョウ</t>
    </rPh>
    <rPh sb="5" eb="7">
      <t>ロウジン</t>
    </rPh>
    <rPh sb="11" eb="13">
      <t>カクニン</t>
    </rPh>
    <rPh sb="15" eb="16">
      <t>チュウ</t>
    </rPh>
    <phoneticPr fontId="2"/>
  </si>
  <si>
    <r>
      <t xml:space="preserve">備考
</t>
    </r>
    <r>
      <rPr>
        <b/>
        <sz val="10"/>
        <color rgb="FFFF0000"/>
        <rFont val="ＭＳ Ｐ明朝"/>
        <family val="1"/>
        <charset val="128"/>
      </rPr>
      <t>（注３）</t>
    </r>
    <rPh sb="0" eb="2">
      <t>ビコウ</t>
    </rPh>
    <rPh sb="4" eb="5">
      <t>チュウ</t>
    </rPh>
    <phoneticPr fontId="2"/>
  </si>
  <si>
    <r>
      <t xml:space="preserve">※確認コメント
</t>
    </r>
    <r>
      <rPr>
        <b/>
        <sz val="10"/>
        <color rgb="FFFF0000"/>
        <rFont val="ＭＳ Ｐ明朝"/>
        <family val="1"/>
        <charset val="128"/>
      </rPr>
      <t>（注４）</t>
    </r>
    <rPh sb="1" eb="3">
      <t>カクニン</t>
    </rPh>
    <rPh sb="9" eb="10">
      <t>チュウ</t>
    </rPh>
    <phoneticPr fontId="12"/>
  </si>
  <si>
    <t>介護保険事業者番号が無い有料老人ホーム、養護老人ホーム及び軽費老人ホーム（いずれも(地域密着型)特定入所者生活介護を除く）は、「介護保険事業者番号」欄は「9999999999（9を10桁）」を記入してください。</t>
    <rPh sb="0" eb="7">
      <t>カイゴホケンジギョウシャ</t>
    </rPh>
    <rPh sb="7" eb="9">
      <t>バンゴウ</t>
    </rPh>
    <rPh sb="12" eb="14">
      <t>ユウリョウ</t>
    </rPh>
    <rPh sb="14" eb="16">
      <t>ロウジン</t>
    </rPh>
    <rPh sb="20" eb="24">
      <t>ヨウゴロウジン</t>
    </rPh>
    <rPh sb="27" eb="28">
      <t>オヨ</t>
    </rPh>
    <rPh sb="29" eb="33">
      <t>ケイヒロウジン</t>
    </rPh>
    <rPh sb="42" eb="47">
      <t>チイキミッチャクガタ</t>
    </rPh>
    <rPh sb="92" eb="93">
      <t>ケタ</t>
    </rPh>
    <phoneticPr fontId="2"/>
  </si>
  <si>
    <t>「みなし有料老人ホーム」は、提供しているサービスに○を記入するとともに、高齢者住まい法第17条第1項に規定する「契約締結前に交付する書面（重要事項説明書等）」のうち、提供するサービスの内容を記載したページを「みなし有料重説写し」シートに貼り付け、提出してください。</t>
    <rPh sb="27" eb="29">
      <t>キニュウ</t>
    </rPh>
    <rPh sb="123" eb="125">
      <t>テイシュツ</t>
    </rPh>
    <phoneticPr fontId="2"/>
  </si>
  <si>
    <t>「※確認コメント」欄に［△通所規模要確認］が表示された場合、支援金区分及び定員の記入誤りがないか確認してください。誤りがない場合は、「備考欄」にR7年3月の月利用者数を記入してください（３月の利用者数がコロナの影響等で少ない場合はR6年4月～R7年3月の任意の月利用者で可）。</t>
    <rPh sb="2" eb="4">
      <t>カクニン</t>
    </rPh>
    <rPh sb="9" eb="10">
      <t>ラン</t>
    </rPh>
    <rPh sb="13" eb="15">
      <t>ツウショ</t>
    </rPh>
    <rPh sb="15" eb="17">
      <t>キボ</t>
    </rPh>
    <rPh sb="17" eb="20">
      <t>ヨウカクニン</t>
    </rPh>
    <rPh sb="22" eb="24">
      <t>ヒョウジ</t>
    </rPh>
    <rPh sb="27" eb="29">
      <t>バアイ</t>
    </rPh>
    <rPh sb="30" eb="35">
      <t>シエンキンクブン</t>
    </rPh>
    <rPh sb="35" eb="36">
      <t>オヨ</t>
    </rPh>
    <rPh sb="37" eb="39">
      <t>テイイン</t>
    </rPh>
    <rPh sb="40" eb="43">
      <t>キニュウアヤマ</t>
    </rPh>
    <rPh sb="48" eb="50">
      <t>カクニン</t>
    </rPh>
    <rPh sb="57" eb="58">
      <t>アヤマ</t>
    </rPh>
    <rPh sb="62" eb="64">
      <t>バアイ</t>
    </rPh>
    <rPh sb="67" eb="70">
      <t>ビコウラン</t>
    </rPh>
    <rPh sb="74" eb="75">
      <t>ネン</t>
    </rPh>
    <rPh sb="76" eb="77">
      <t>ガツ</t>
    </rPh>
    <rPh sb="78" eb="82">
      <t>ツキリヨウシャ</t>
    </rPh>
    <rPh sb="82" eb="83">
      <t>スウ</t>
    </rPh>
    <rPh sb="84" eb="86">
      <t>キニュウ</t>
    </rPh>
    <rPh sb="94" eb="95">
      <t>ガツ</t>
    </rPh>
    <rPh sb="96" eb="100">
      <t>リヨウシャスウ</t>
    </rPh>
    <rPh sb="117" eb="118">
      <t>ネン</t>
    </rPh>
    <rPh sb="119" eb="120">
      <t>ガツ</t>
    </rPh>
    <rPh sb="123" eb="124">
      <t>ネン</t>
    </rPh>
    <rPh sb="125" eb="126">
      <t>ガツ</t>
    </rPh>
    <rPh sb="127" eb="129">
      <t>ニンイ</t>
    </rPh>
    <rPh sb="130" eb="134">
      <t>ツキリヨウシャ</t>
    </rPh>
    <rPh sb="135" eb="136">
      <t>カ</t>
    </rPh>
    <phoneticPr fontId="2"/>
  </si>
  <si>
    <t>申請する高齢者施設・事業所が20以上ある場合は、26行～35行を再表示させて利用してください（30事業所以上ある場合はコールセンターにご相談ください）。</t>
    <rPh sb="0" eb="2">
      <t>シンセイ</t>
    </rPh>
    <rPh sb="4" eb="7">
      <t>コウレイシャ</t>
    </rPh>
    <rPh sb="7" eb="9">
      <t>シセツ</t>
    </rPh>
    <rPh sb="10" eb="13">
      <t>ジギョウショ</t>
    </rPh>
    <rPh sb="16" eb="18">
      <t>イジョウ</t>
    </rPh>
    <rPh sb="20" eb="22">
      <t>バアイ</t>
    </rPh>
    <rPh sb="26" eb="27">
      <t>ギョウ</t>
    </rPh>
    <rPh sb="30" eb="31">
      <t>ギョウ</t>
    </rPh>
    <rPh sb="32" eb="33">
      <t>サイ</t>
    </rPh>
    <rPh sb="33" eb="35">
      <t>ヒョウジ</t>
    </rPh>
    <rPh sb="38" eb="40">
      <t>リヨウ</t>
    </rPh>
    <rPh sb="49" eb="52">
      <t>ジギョウショ</t>
    </rPh>
    <rPh sb="52" eb="54">
      <t>イジョウ</t>
    </rPh>
    <rPh sb="56" eb="58">
      <t>バアイ</t>
    </rPh>
    <rPh sb="68" eb="70">
      <t>ソウダン</t>
    </rPh>
    <phoneticPr fontId="2"/>
  </si>
  <si>
    <r>
      <t>※確認コメント</t>
    </r>
    <r>
      <rPr>
        <b/>
        <sz val="11"/>
        <color rgb="FFFF0000"/>
        <rFont val="ＭＳ Ｐ明朝"/>
        <family val="1"/>
        <charset val="128"/>
      </rPr>
      <t>（注４）</t>
    </r>
    <rPh sb="1" eb="3">
      <t>カクニン</t>
    </rPh>
    <rPh sb="8" eb="9">
      <t>チュウ</t>
    </rPh>
    <phoneticPr fontId="2"/>
  </si>
  <si>
    <t>令和７年度(2025年度)熊本県高齢者施設等物価高騰対策支援金</t>
    <rPh sb="0" eb="2">
      <t>レイワ</t>
    </rPh>
    <rPh sb="3" eb="5">
      <t>ネンド</t>
    </rPh>
    <rPh sb="10" eb="12">
      <t>ネンド</t>
    </rPh>
    <rPh sb="13" eb="15">
      <t>クマモト</t>
    </rPh>
    <rPh sb="15" eb="16">
      <t>ケン</t>
    </rPh>
    <rPh sb="16" eb="19">
      <t>コウレイシャ</t>
    </rPh>
    <rPh sb="19" eb="21">
      <t>シセツ</t>
    </rPh>
    <rPh sb="21" eb="22">
      <t>トウ</t>
    </rPh>
    <rPh sb="22" eb="24">
      <t>ブッカ</t>
    </rPh>
    <rPh sb="24" eb="26">
      <t>コウトウ</t>
    </rPh>
    <rPh sb="26" eb="28">
      <t>タイサク</t>
    </rPh>
    <rPh sb="28" eb="30">
      <t>シエン</t>
    </rPh>
    <rPh sb="30" eb="31">
      <t>キン</t>
    </rPh>
    <phoneticPr fontId="2"/>
  </si>
  <si>
    <r>
      <t xml:space="preserve">口座番号
</t>
    </r>
    <r>
      <rPr>
        <b/>
        <sz val="10"/>
        <color theme="1"/>
        <rFont val="ＭＳ 明朝"/>
        <family val="1"/>
        <charset val="128"/>
      </rPr>
      <t>（右詰め）</t>
    </r>
    <rPh sb="6" eb="7">
      <t>ミギ</t>
    </rPh>
    <phoneticPr fontId="3"/>
  </si>
  <si>
    <t>令和７年度(令和６年度補正予算分)熊本県高齢者施設等物価高騰対策支援金
交付申請書兼実績報告書兼請求書</t>
    <rPh sb="0" eb="2">
      <t>レイワ</t>
    </rPh>
    <rPh sb="3" eb="5">
      <t>ネンド</t>
    </rPh>
    <rPh sb="17" eb="20">
      <t>クマモトケン</t>
    </rPh>
    <rPh sb="20" eb="23">
      <t>コウレイシャ</t>
    </rPh>
    <rPh sb="23" eb="25">
      <t>シセツ</t>
    </rPh>
    <rPh sb="25" eb="26">
      <t>トウ</t>
    </rPh>
    <rPh sb="26" eb="28">
      <t>ブッカ</t>
    </rPh>
    <rPh sb="28" eb="30">
      <t>コウトウ</t>
    </rPh>
    <rPh sb="30" eb="32">
      <t>タイサク</t>
    </rPh>
    <rPh sb="32" eb="35">
      <t>シエンキン</t>
    </rPh>
    <rPh sb="36" eb="38">
      <t>コウフ</t>
    </rPh>
    <rPh sb="38" eb="41">
      <t>シンセイショ</t>
    </rPh>
    <rPh sb="41" eb="42">
      <t>ケン</t>
    </rPh>
    <rPh sb="42" eb="44">
      <t>ジッセキ</t>
    </rPh>
    <rPh sb="44" eb="47">
      <t>ホウコクショ</t>
    </rPh>
    <rPh sb="47" eb="48">
      <t>ケン</t>
    </rPh>
    <rPh sb="48" eb="51">
      <t>セイキュウショ</t>
    </rPh>
    <phoneticPr fontId="3"/>
  </si>
  <si>
    <t>青森みちのく</t>
  </si>
  <si>
    <t>ＳＢＩ新生</t>
  </si>
  <si>
    <t>ジェーピーモルガン</t>
  </si>
  <si>
    <t>アメリカ</t>
  </si>
  <si>
    <t>あいち</t>
  </si>
  <si>
    <t>申請者（法人）住所</t>
    <rPh sb="0" eb="3">
      <t>シンセイシャ</t>
    </rPh>
    <rPh sb="4" eb="6">
      <t>ホウジン</t>
    </rPh>
    <rPh sb="7" eb="9">
      <t>ジュウショ</t>
    </rPh>
    <phoneticPr fontId="2"/>
  </si>
  <si>
    <t>代表者職氏名</t>
    <rPh sb="3" eb="4">
      <t>ショク</t>
    </rPh>
    <rPh sb="4" eb="6">
      <t>シメイ</t>
    </rPh>
    <phoneticPr fontId="2"/>
  </si>
  <si>
    <t>役職</t>
    <rPh sb="0" eb="2">
      <t>ヤクショク</t>
    </rPh>
    <phoneticPr fontId="2"/>
  </si>
  <si>
    <t>氏名</t>
    <rPh sb="0" eb="2">
      <t>シメイ</t>
    </rPh>
    <phoneticPr fontId="2"/>
  </si>
  <si>
    <t>フリガナ</t>
    <phoneticPr fontId="2"/>
  </si>
  <si>
    <t>申請者名（法人名）</t>
    <rPh sb="0" eb="3">
      <t>シンセイシャ</t>
    </rPh>
    <rPh sb="3" eb="4">
      <t>メイ</t>
    </rPh>
    <rPh sb="5" eb="8">
      <t>ホウジンメイ</t>
    </rPh>
    <phoneticPr fontId="2"/>
  </si>
  <si>
    <t>口座名義が申請者名と異なる場合は、別途「委任状兼口座振替申出書」の提出が必要です。</t>
    <rPh sb="0" eb="2">
      <t>コウザ</t>
    </rPh>
    <rPh sb="2" eb="4">
      <t>メイギ</t>
    </rPh>
    <rPh sb="5" eb="8">
      <t>シンセイシャ</t>
    </rPh>
    <rPh sb="8" eb="9">
      <t>メイ</t>
    </rPh>
    <rPh sb="10" eb="11">
      <t>コト</t>
    </rPh>
    <rPh sb="13" eb="15">
      <t>バアイ</t>
    </rPh>
    <rPh sb="17" eb="19">
      <t>ベット</t>
    </rPh>
    <rPh sb="33" eb="35">
      <t>テイシュツ</t>
    </rPh>
    <rPh sb="36" eb="38">
      <t>ヒツヨウ</t>
    </rPh>
    <phoneticPr fontId="3"/>
  </si>
  <si>
    <t>←様式１別表（②申請・実績一覧（必須）シート）の施設・事業所名称欄と同じ名称をご記入ください。</t>
    <rPh sb="1" eb="3">
      <t>ヨウシキ</t>
    </rPh>
    <rPh sb="4" eb="6">
      <t>ベッピョウ</t>
    </rPh>
    <rPh sb="8" eb="10">
      <t>シンセイ</t>
    </rPh>
    <rPh sb="11" eb="13">
      <t>ジッセキ</t>
    </rPh>
    <rPh sb="13" eb="15">
      <t>イチラン</t>
    </rPh>
    <rPh sb="16" eb="18">
      <t>ヒッス</t>
    </rPh>
    <rPh sb="24" eb="26">
      <t>シセツ</t>
    </rPh>
    <rPh sb="27" eb="30">
      <t>ジギョウショ</t>
    </rPh>
    <rPh sb="30" eb="32">
      <t>メイショウ</t>
    </rPh>
    <rPh sb="32" eb="33">
      <t>ラン</t>
    </rPh>
    <rPh sb="34" eb="35">
      <t>オナ</t>
    </rPh>
    <rPh sb="36" eb="38">
      <t>メイショウ</t>
    </rPh>
    <rPh sb="40" eb="42">
      <t>キニュウ</t>
    </rPh>
    <phoneticPr fontId="2"/>
  </si>
  <si>
    <t>※申請者の押印を省略する場合は次欄も記入してください。</t>
    <rPh sb="15" eb="16">
      <t>ツギ</t>
    </rPh>
    <rPh sb="16" eb="17">
      <t>ラン</t>
    </rPh>
    <rPh sb="18" eb="20">
      <t>キニュウ</t>
    </rPh>
    <phoneticPr fontId="2"/>
  </si>
  <si>
    <r>
      <t>←</t>
    </r>
    <r>
      <rPr>
        <u/>
        <sz val="10"/>
        <color rgb="FFFF0000"/>
        <rFont val="BIZ UDPゴシック"/>
        <family val="3"/>
        <charset val="128"/>
      </rPr>
      <t>金融機関名及び支店名は○○銀行、○○支店など正式な名称</t>
    </r>
    <r>
      <rPr>
        <sz val="10"/>
        <color theme="1"/>
        <rFont val="BIZ UDPゴシック"/>
        <family val="3"/>
        <charset val="128"/>
      </rPr>
      <t>でご記入ください。
また、コードの記入漏れにご注意ください。</t>
    </r>
    <rPh sb="1" eb="3">
      <t>キンユウ</t>
    </rPh>
    <rPh sb="3" eb="5">
      <t>キカン</t>
    </rPh>
    <rPh sb="5" eb="6">
      <t>メイ</t>
    </rPh>
    <rPh sb="6" eb="7">
      <t>オヨ</t>
    </rPh>
    <rPh sb="8" eb="11">
      <t>シテンメイ</t>
    </rPh>
    <rPh sb="14" eb="16">
      <t>ギンコウ</t>
    </rPh>
    <rPh sb="19" eb="21">
      <t>シテン</t>
    </rPh>
    <rPh sb="23" eb="25">
      <t>セイシキ</t>
    </rPh>
    <rPh sb="26" eb="28">
      <t>メイショウ</t>
    </rPh>
    <rPh sb="30" eb="32">
      <t>キニュウ</t>
    </rPh>
    <rPh sb="45" eb="48">
      <t>キニュウモ</t>
    </rPh>
    <rPh sb="51" eb="53">
      <t>チュウイ</t>
    </rPh>
    <phoneticPr fontId="2"/>
  </si>
  <si>
    <r>
      <t>←</t>
    </r>
    <r>
      <rPr>
        <u/>
        <sz val="10"/>
        <color rgb="FFFF0000"/>
        <rFont val="BIZ UDPゴシック"/>
        <family val="3"/>
        <charset val="128"/>
      </rPr>
      <t>四角囲みに</t>
    </r>
    <r>
      <rPr>
        <sz val="10"/>
        <color theme="1"/>
        <rFont val="BIZ UDPゴシック"/>
        <family val="3"/>
        <charset val="128"/>
      </rPr>
      <t>01,02,04何れかをご記入ください。
※（）内に○をつける必要はありません。</t>
    </r>
    <rPh sb="1" eb="3">
      <t>シカク</t>
    </rPh>
    <rPh sb="3" eb="4">
      <t>カコ</t>
    </rPh>
    <rPh sb="14" eb="15">
      <t>イヅ</t>
    </rPh>
    <rPh sb="19" eb="21">
      <t>キニュウ</t>
    </rPh>
    <rPh sb="30" eb="31">
      <t>ナイ</t>
    </rPh>
    <rPh sb="37" eb="39">
      <t>ヒツヨウ</t>
    </rPh>
    <phoneticPr fontId="2"/>
  </si>
  <si>
    <r>
      <t>←口座番号は、</t>
    </r>
    <r>
      <rPr>
        <u/>
        <sz val="10"/>
        <color rgb="FFFF0000"/>
        <rFont val="BIZ UDPゴシック"/>
        <family val="3"/>
        <charset val="128"/>
      </rPr>
      <t>右詰め</t>
    </r>
    <r>
      <rPr>
        <sz val="10"/>
        <color theme="1"/>
        <rFont val="BIZ UDPゴシック"/>
        <family val="3"/>
        <charset val="128"/>
      </rPr>
      <t>でご記入ください。</t>
    </r>
    <rPh sb="1" eb="3">
      <t>コウザ</t>
    </rPh>
    <rPh sb="3" eb="5">
      <t>バンゴウ</t>
    </rPh>
    <rPh sb="7" eb="8">
      <t>ミギ</t>
    </rPh>
    <rPh sb="8" eb="9">
      <t>ヅ</t>
    </rPh>
    <rPh sb="12" eb="14">
      <t>キニュウ</t>
    </rPh>
    <phoneticPr fontId="2"/>
  </si>
  <si>
    <r>
      <t>←姓と名の間は</t>
    </r>
    <r>
      <rPr>
        <u/>
        <sz val="10"/>
        <color rgb="FFFF0000"/>
        <rFont val="BIZ UDPゴシック"/>
        <family val="3"/>
        <charset val="128"/>
      </rPr>
      <t>１文字空けて</t>
    </r>
    <r>
      <rPr>
        <sz val="10"/>
        <color theme="1"/>
        <rFont val="BIZ UDPゴシック"/>
        <family val="3"/>
        <charset val="128"/>
      </rPr>
      <t>ください。
　　（例）熊本　太郎</t>
    </r>
    <phoneticPr fontId="2"/>
  </si>
  <si>
    <r>
      <t>←</t>
    </r>
    <r>
      <rPr>
        <u/>
        <sz val="10"/>
        <color rgb="FFFF0000"/>
        <rFont val="BIZ UDPゴシック"/>
        <family val="3"/>
        <charset val="128"/>
      </rPr>
      <t>都道府県名から</t>
    </r>
    <r>
      <rPr>
        <sz val="10"/>
        <color theme="1"/>
        <rFont val="BIZ UDPゴシック"/>
        <family val="3"/>
        <charset val="128"/>
      </rPr>
      <t>ご記入ください。</t>
    </r>
    <rPh sb="1" eb="5">
      <t>トドウフケン</t>
    </rPh>
    <rPh sb="5" eb="6">
      <t>メイ</t>
    </rPh>
    <rPh sb="9" eb="11">
      <t>キニュウ</t>
    </rPh>
    <phoneticPr fontId="2"/>
  </si>
  <si>
    <r>
      <t>←</t>
    </r>
    <r>
      <rPr>
        <u/>
        <sz val="10"/>
        <color rgb="FFFF0000"/>
        <rFont val="BIZ UDPゴシック"/>
        <family val="3"/>
        <charset val="128"/>
      </rPr>
      <t>通帳写し（表紙）に記載の口座名義名を</t>
    </r>
    <r>
      <rPr>
        <sz val="10"/>
        <color theme="1"/>
        <rFont val="BIZ UDPゴシック"/>
        <family val="3"/>
        <charset val="128"/>
      </rPr>
      <t>ご記入ください。</t>
    </r>
    <rPh sb="6" eb="8">
      <t>ヒョウシ</t>
    </rPh>
    <rPh sb="10" eb="12">
      <t>キサイ</t>
    </rPh>
    <rPh sb="13" eb="15">
      <t>コウザ</t>
    </rPh>
    <rPh sb="17" eb="18">
      <t>メイ</t>
    </rPh>
    <rPh sb="20" eb="22">
      <t>キニュウ</t>
    </rPh>
    <phoneticPr fontId="2"/>
  </si>
  <si>
    <r>
      <t>←</t>
    </r>
    <r>
      <rPr>
        <u/>
        <sz val="10"/>
        <color rgb="FFFF0000"/>
        <rFont val="BIZ UDPゴシック"/>
        <family val="3"/>
        <charset val="128"/>
      </rPr>
      <t>通帳写し（表紙の裏側）に記載のフリガナを</t>
    </r>
    <r>
      <rPr>
        <sz val="10"/>
        <color theme="1"/>
        <rFont val="BIZ UDPゴシック"/>
        <family val="3"/>
        <charset val="128"/>
      </rPr>
      <t>ご記入ください。</t>
    </r>
    <rPh sb="6" eb="8">
      <t>ヒョウシ</t>
    </rPh>
    <rPh sb="9" eb="11">
      <t>ウラガワ</t>
    </rPh>
    <rPh sb="13" eb="15">
      <t>キサイ</t>
    </rPh>
    <rPh sb="22" eb="24">
      <t>キニュウ</t>
    </rPh>
    <phoneticPr fontId="2"/>
  </si>
  <si>
    <t>　　２．振込口座情報を通帳に記載の表記のとおりに記入してください。</t>
    <rPh sb="4" eb="8">
      <t>フリコミコウザ</t>
    </rPh>
    <rPh sb="8" eb="10">
      <t>ジョウホウ</t>
    </rPh>
    <rPh sb="11" eb="13">
      <t>ツウチョウ</t>
    </rPh>
    <rPh sb="14" eb="16">
      <t>キサイ</t>
    </rPh>
    <rPh sb="17" eb="19">
      <t>ヒョウキ</t>
    </rPh>
    <rPh sb="24" eb="2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</si>
</sst>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0;&quot;&quot;"/>
    <numFmt numFmtId="179" formatCode="0_);[Red]\(0\)"/>
    <numFmt numFmtId="180" formatCode="[$-411]ge\.m\.d;@"/>
  </numFmts>
  <fonts count="51">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b/>
      <sz val="12"/>
      <color theme="1"/>
      <name val="ＭＳ 明朝"/>
      <family val="1"/>
      <charset val="128"/>
    </font>
    <font>
      <sz val="12"/>
      <color theme="1"/>
      <name val="ＭＳ ゴシック"/>
      <family val="3"/>
      <charset val="128"/>
    </font>
    <font>
      <sz val="6"/>
      <color theme="1"/>
      <name val="ＭＳ 明朝"/>
      <family val="1"/>
      <charset val="128"/>
    </font>
    <font>
      <u/>
      <sz val="12"/>
      <color theme="10"/>
      <name val="ＭＳ ゴシック"/>
      <family val="2"/>
      <charset val="128"/>
    </font>
    <font>
      <sz val="11"/>
      <name val="ＭＳ Ｐゴシック"/>
      <family val="3"/>
      <charset val="128"/>
    </font>
    <font>
      <sz val="6"/>
      <name val="ＭＳ Ｐゴシック"/>
      <family val="3"/>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b/>
      <sz val="11"/>
      <color theme="1"/>
      <name val="ＭＳ Ｐ明朝"/>
      <family val="1"/>
      <charset val="128"/>
    </font>
    <font>
      <sz val="11"/>
      <color rgb="FFFF0000"/>
      <name val="ＭＳ Ｐ明朝"/>
      <family val="1"/>
      <charset val="128"/>
    </font>
    <font>
      <b/>
      <sz val="11"/>
      <name val="ＭＳ Ｐ明朝"/>
      <family val="1"/>
      <charset val="128"/>
    </font>
    <font>
      <sz val="10"/>
      <color theme="1"/>
      <name val="ＭＳ ゴシック"/>
      <family val="2"/>
      <charset val="128"/>
    </font>
    <font>
      <sz val="9"/>
      <color theme="1"/>
      <name val="ＭＳ ゴシック"/>
      <family val="2"/>
      <charset val="128"/>
    </font>
    <font>
      <sz val="12"/>
      <color theme="1"/>
      <name val="ＭＳ Ｐ明朝"/>
      <family val="1"/>
      <charset val="128"/>
    </font>
    <font>
      <sz val="9"/>
      <color theme="1"/>
      <name val="ＭＳ 明朝"/>
      <family val="1"/>
      <charset val="128"/>
    </font>
    <font>
      <sz val="8"/>
      <color theme="1"/>
      <name val="ＭＳ 明朝"/>
      <family val="1"/>
      <charset val="128"/>
    </font>
    <font>
      <sz val="24"/>
      <color theme="1"/>
      <name val="ＭＳ ゴシック"/>
      <family val="2"/>
      <charset val="128"/>
    </font>
    <font>
      <sz val="24"/>
      <color theme="1"/>
      <name val="ＭＳ ゴシック"/>
      <family val="3"/>
      <charset val="128"/>
    </font>
    <font>
      <sz val="18"/>
      <color theme="1"/>
      <name val="ＭＳ ゴシック"/>
      <family val="3"/>
      <charset val="128"/>
    </font>
    <font>
      <sz val="8"/>
      <color theme="1"/>
      <name val="ＭＳ ゴシック"/>
      <family val="2"/>
      <charset val="128"/>
    </font>
    <font>
      <b/>
      <sz val="9"/>
      <color indexed="81"/>
      <name val="MS P ゴシック"/>
      <family val="3"/>
      <charset val="128"/>
    </font>
    <font>
      <sz val="12"/>
      <color rgb="FFFF0000"/>
      <name val="ＭＳ ゴシック"/>
      <family val="3"/>
      <charset val="128"/>
    </font>
    <font>
      <sz val="9"/>
      <color rgb="FFFF0000"/>
      <name val="ＭＳ ゴシック"/>
      <family val="2"/>
      <charset val="128"/>
    </font>
    <font>
      <sz val="12"/>
      <name val="ＭＳ ゴシック"/>
      <family val="2"/>
      <charset val="128"/>
    </font>
    <font>
      <sz val="8"/>
      <name val="ＭＳ ゴシック"/>
      <family val="2"/>
      <charset val="128"/>
    </font>
    <font>
      <sz val="12"/>
      <name val="ＭＳ ゴシック"/>
      <family val="3"/>
      <charset val="128"/>
    </font>
    <font>
      <sz val="16"/>
      <name val="ＭＳ ゴシック"/>
      <family val="3"/>
      <charset val="128"/>
    </font>
    <font>
      <sz val="10"/>
      <name val="ＭＳ ゴシック"/>
      <family val="3"/>
      <charset val="128"/>
    </font>
    <font>
      <sz val="11"/>
      <name val="ＭＳ Ｐ明朝"/>
      <family val="1"/>
      <charset val="128"/>
    </font>
    <font>
      <sz val="12"/>
      <color rgb="FFFF0000"/>
      <name val="ＭＳ ゴシック"/>
      <family val="2"/>
      <charset val="128"/>
    </font>
    <font>
      <b/>
      <sz val="14"/>
      <color theme="1"/>
      <name val="ＭＳ 明朝"/>
      <family val="1"/>
      <charset val="128"/>
    </font>
    <font>
      <sz val="9"/>
      <color indexed="81"/>
      <name val="BIZ UDPゴシック"/>
      <family val="3"/>
      <charset val="128"/>
    </font>
    <font>
      <b/>
      <sz val="10"/>
      <color rgb="FFFF0000"/>
      <name val="ＭＳ Ｐ明朝"/>
      <family val="1"/>
      <charset val="128"/>
    </font>
    <font>
      <b/>
      <sz val="11"/>
      <color rgb="FFFF0000"/>
      <name val="ＭＳ Ｐ明朝"/>
      <family val="1"/>
      <charset val="128"/>
    </font>
    <font>
      <b/>
      <sz val="11"/>
      <color rgb="FFFF0000"/>
      <name val="BIZ UDPゴシック"/>
      <family val="3"/>
      <charset val="128"/>
    </font>
    <font>
      <b/>
      <sz val="10"/>
      <color rgb="FFFF0000"/>
      <name val="BIZ UDPゴシック"/>
      <family val="3"/>
      <charset val="128"/>
    </font>
    <font>
      <sz val="12"/>
      <color rgb="FFFF0000"/>
      <name val="ＭＳ 明朝"/>
      <family val="1"/>
      <charset val="128"/>
    </font>
    <font>
      <b/>
      <sz val="10"/>
      <color theme="1"/>
      <name val="ＭＳ 明朝"/>
      <family val="1"/>
      <charset val="128"/>
    </font>
    <font>
      <sz val="12"/>
      <color theme="1"/>
      <name val="BIZ UDPゴシック"/>
      <family val="3"/>
      <charset val="128"/>
    </font>
    <font>
      <sz val="10"/>
      <color theme="1"/>
      <name val="BIZ UDPゴシック"/>
      <family val="3"/>
      <charset val="128"/>
    </font>
    <font>
      <u/>
      <sz val="10"/>
      <color rgb="FFFF0000"/>
      <name val="BIZ UDPゴシック"/>
      <family val="3"/>
      <charset val="128"/>
    </font>
  </fonts>
  <fills count="11">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s>
  <borders count="2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auto="1"/>
      </bottom>
      <diagonal/>
    </border>
    <border>
      <left/>
      <right/>
      <top style="thin">
        <color auto="1"/>
      </top>
      <bottom style="hair">
        <color indexed="64"/>
      </bottom>
      <diagonal/>
    </border>
  </borders>
  <cellStyleXfs count="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cellStyleXfs>
  <cellXfs count="295">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177" fontId="5" fillId="0" borderId="0" xfId="0" applyNumberFormat="1" applyFont="1" applyAlignment="1">
      <alignment horizontal="left" vertical="center"/>
    </xf>
    <xf numFmtId="176" fontId="5" fillId="0" borderId="0" xfId="0" applyNumberFormat="1" applyFont="1" applyAlignment="1">
      <alignment horizontal="left" vertical="center"/>
    </xf>
    <xf numFmtId="0" fontId="5" fillId="6" borderId="5"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1" applyFont="1" applyFill="1" applyBorder="1" applyAlignment="1" applyProtection="1">
      <alignment horizontal="center" vertical="center" wrapText="1"/>
      <protection hidden="1"/>
    </xf>
    <xf numFmtId="0" fontId="0" fillId="4" borderId="1" xfId="0" applyFill="1" applyBorder="1">
      <alignment vertical="center"/>
    </xf>
    <xf numFmtId="0" fontId="0" fillId="4" borderId="2" xfId="0" applyFill="1" applyBorder="1">
      <alignment vertical="center"/>
    </xf>
    <xf numFmtId="0" fontId="0" fillId="0" borderId="11" xfId="0" applyBorder="1">
      <alignment vertical="center"/>
    </xf>
    <xf numFmtId="0" fontId="0" fillId="0" borderId="6" xfId="0" applyBorder="1">
      <alignment vertical="center"/>
    </xf>
    <xf numFmtId="0" fontId="0" fillId="0" borderId="16" xfId="0" applyBorder="1">
      <alignment vertical="center"/>
    </xf>
    <xf numFmtId="0" fontId="0" fillId="0" borderId="17" xfId="0" applyBorder="1">
      <alignment vertical="center"/>
    </xf>
    <xf numFmtId="0" fontId="0" fillId="0" borderId="14" xfId="0" applyBorder="1">
      <alignment vertical="center"/>
    </xf>
    <xf numFmtId="0" fontId="0" fillId="0" borderId="18" xfId="0" applyBorder="1">
      <alignment vertical="center"/>
    </xf>
    <xf numFmtId="178" fontId="13" fillId="4" borderId="5" xfId="4" applyNumberFormat="1" applyFont="1" applyFill="1" applyBorder="1" applyAlignment="1">
      <alignment horizontal="center" vertical="center" shrinkToFit="1"/>
    </xf>
    <xf numFmtId="178" fontId="13" fillId="6" borderId="5" xfId="5" applyNumberFormat="1" applyFont="1" applyFill="1" applyBorder="1" applyAlignment="1">
      <alignment horizontal="right" vertical="center" wrapText="1" shrinkToFit="1"/>
    </xf>
    <xf numFmtId="38" fontId="0" fillId="0" borderId="0" xfId="6" applyFont="1">
      <alignment vertical="center"/>
    </xf>
    <xf numFmtId="0" fontId="0" fillId="0" borderId="12" xfId="0" applyBorder="1">
      <alignment vertical="center"/>
    </xf>
    <xf numFmtId="0" fontId="0" fillId="0" borderId="15" xfId="0" applyBorder="1">
      <alignment vertical="center"/>
    </xf>
    <xf numFmtId="0" fontId="0" fillId="4" borderId="3" xfId="0" applyFill="1" applyBorder="1">
      <alignment vertical="center"/>
    </xf>
    <xf numFmtId="38" fontId="0" fillId="0" borderId="12" xfId="6" applyFont="1" applyBorder="1">
      <alignment vertical="center"/>
    </xf>
    <xf numFmtId="38" fontId="0" fillId="0" borderId="0" xfId="6" applyFont="1" applyBorder="1">
      <alignment vertical="center"/>
    </xf>
    <xf numFmtId="38" fontId="0" fillId="0" borderId="17" xfId="6" applyFont="1" applyBorder="1">
      <alignment vertical="center"/>
    </xf>
    <xf numFmtId="38" fontId="0" fillId="0" borderId="15" xfId="6" applyFont="1" applyBorder="1">
      <alignment vertical="center"/>
    </xf>
    <xf numFmtId="38" fontId="0" fillId="0" borderId="18" xfId="6" applyFont="1" applyBorder="1">
      <alignment vertical="center"/>
    </xf>
    <xf numFmtId="38" fontId="0" fillId="0" borderId="17" xfId="6" applyFont="1" applyFill="1" applyBorder="1">
      <alignment vertical="center"/>
    </xf>
    <xf numFmtId="0" fontId="0" fillId="4" borderId="0" xfId="0" applyFill="1">
      <alignment vertical="center"/>
    </xf>
    <xf numFmtId="0" fontId="13" fillId="0" borderId="11" xfId="4" applyFont="1" applyBorder="1" applyAlignment="1">
      <alignment horizontal="left" vertical="center"/>
    </xf>
    <xf numFmtId="0" fontId="13" fillId="0" borderId="12" xfId="4" applyFont="1" applyBorder="1" applyAlignment="1">
      <alignment horizontal="left" vertical="center"/>
    </xf>
    <xf numFmtId="0" fontId="13" fillId="0" borderId="12" xfId="4" applyFont="1" applyBorder="1">
      <alignment vertical="center"/>
    </xf>
    <xf numFmtId="0" fontId="13" fillId="0" borderId="6" xfId="4" applyFont="1" applyBorder="1">
      <alignment vertical="center"/>
    </xf>
    <xf numFmtId="0" fontId="13" fillId="0" borderId="16" xfId="4" applyFont="1" applyBorder="1" applyAlignment="1">
      <alignment horizontal="center" vertical="center"/>
    </xf>
    <xf numFmtId="0" fontId="13" fillId="0" borderId="0" xfId="4" applyFont="1" applyAlignment="1">
      <alignment horizontal="center" vertical="center"/>
    </xf>
    <xf numFmtId="0" fontId="13" fillId="0" borderId="0" xfId="4" applyFont="1" applyAlignment="1">
      <alignment horizontal="center" vertical="center" wrapText="1"/>
    </xf>
    <xf numFmtId="0" fontId="13" fillId="0" borderId="0" xfId="4" applyFont="1">
      <alignment vertical="center"/>
    </xf>
    <xf numFmtId="0" fontId="13" fillId="0" borderId="17" xfId="4" applyFont="1" applyBorder="1">
      <alignment vertical="center"/>
    </xf>
    <xf numFmtId="0" fontId="13" fillId="0" borderId="14" xfId="4" applyFont="1" applyBorder="1" applyAlignment="1">
      <alignment horizontal="center" vertical="center"/>
    </xf>
    <xf numFmtId="0" fontId="13" fillId="0" borderId="15" xfId="4" applyFont="1" applyBorder="1" applyAlignment="1">
      <alignment horizontal="center" vertical="center"/>
    </xf>
    <xf numFmtId="0" fontId="13" fillId="0" borderId="15" xfId="4" applyFont="1" applyBorder="1">
      <alignment vertical="center"/>
    </xf>
    <xf numFmtId="0" fontId="13" fillId="0" borderId="18" xfId="4" applyFont="1" applyBorder="1">
      <alignment vertical="center"/>
    </xf>
    <xf numFmtId="0" fontId="13" fillId="0" borderId="4" xfId="4" applyFont="1" applyBorder="1">
      <alignment vertical="center"/>
    </xf>
    <xf numFmtId="0" fontId="13" fillId="0" borderId="19" xfId="4" applyFont="1" applyBorder="1" applyAlignment="1">
      <alignment vertical="center" wrapText="1"/>
    </xf>
    <xf numFmtId="0" fontId="13" fillId="0" borderId="20" xfId="4" applyFont="1" applyBorder="1" applyAlignment="1">
      <alignment vertical="center" wrapText="1"/>
    </xf>
    <xf numFmtId="0" fontId="13" fillId="0" borderId="20" xfId="4" applyFont="1" applyBorder="1" applyAlignment="1">
      <alignment horizontal="center" vertical="center" wrapText="1"/>
    </xf>
    <xf numFmtId="0" fontId="13" fillId="0" borderId="15" xfId="4" applyFont="1" applyBorder="1" applyAlignment="1">
      <alignment horizontal="center" vertical="center" wrapText="1"/>
    </xf>
    <xf numFmtId="0" fontId="13" fillId="0" borderId="14" xfId="4" applyFont="1" applyBorder="1" applyAlignment="1">
      <alignment horizontal="center" vertical="center" wrapText="1"/>
    </xf>
    <xf numFmtId="0" fontId="13" fillId="0" borderId="18" xfId="4" applyFont="1" applyBorder="1" applyAlignment="1">
      <alignment horizontal="center" vertical="center" wrapText="1"/>
    </xf>
    <xf numFmtId="0" fontId="13" fillId="0" borderId="17" xfId="6" applyNumberFormat="1" applyFont="1" applyBorder="1" applyAlignment="1">
      <alignment vertical="center" wrapText="1"/>
    </xf>
    <xf numFmtId="0" fontId="13" fillId="0" borderId="11" xfId="4" applyFont="1" applyBorder="1">
      <alignment vertical="center"/>
    </xf>
    <xf numFmtId="0" fontId="13" fillId="0" borderId="11" xfId="4" applyFont="1" applyBorder="1" applyAlignment="1">
      <alignment horizontal="center" vertical="center"/>
    </xf>
    <xf numFmtId="0" fontId="13" fillId="0" borderId="6" xfId="4" applyFont="1" applyBorder="1" applyAlignment="1">
      <alignment vertical="center" wrapText="1"/>
    </xf>
    <xf numFmtId="0" fontId="13" fillId="0" borderId="17" xfId="4" applyFont="1" applyBorder="1" applyAlignment="1">
      <alignment vertical="center" wrapText="1"/>
    </xf>
    <xf numFmtId="0" fontId="13" fillId="0" borderId="18" xfId="4" applyFont="1" applyBorder="1" applyAlignment="1">
      <alignment vertical="center" wrapText="1"/>
    </xf>
    <xf numFmtId="179" fontId="13" fillId="0" borderId="11" xfId="4" applyNumberFormat="1" applyFont="1" applyBorder="1" applyAlignment="1">
      <alignment horizontal="center" vertical="center"/>
    </xf>
    <xf numFmtId="0" fontId="13" fillId="0" borderId="0" xfId="4" applyFont="1" applyAlignment="1">
      <alignment vertical="center" wrapText="1"/>
    </xf>
    <xf numFmtId="0" fontId="13" fillId="0" borderId="16" xfId="4" applyFont="1" applyBorder="1" applyAlignment="1">
      <alignment vertical="center" wrapText="1"/>
    </xf>
    <xf numFmtId="0" fontId="13" fillId="0" borderId="14" xfId="4" applyFont="1" applyBorder="1" applyAlignment="1">
      <alignment vertical="center" wrapText="1"/>
    </xf>
    <xf numFmtId="0" fontId="13" fillId="0" borderId="15" xfId="4" applyFont="1" applyBorder="1" applyAlignment="1">
      <alignment vertical="center" wrapText="1"/>
    </xf>
    <xf numFmtId="0" fontId="13" fillId="0" borderId="16" xfId="4" applyFont="1" applyBorder="1" applyAlignment="1">
      <alignment horizontal="center" vertical="center" wrapText="1"/>
    </xf>
    <xf numFmtId="49" fontId="13" fillId="6" borderId="5" xfId="4" applyNumberFormat="1" applyFont="1" applyFill="1" applyBorder="1" applyAlignment="1">
      <alignment horizontal="center" vertical="center" wrapText="1" shrinkToFit="1"/>
    </xf>
    <xf numFmtId="178" fontId="13" fillId="6" borderId="5" xfId="4" applyNumberFormat="1" applyFont="1" applyFill="1" applyBorder="1" applyAlignment="1">
      <alignment vertical="center" wrapText="1" shrinkToFit="1"/>
    </xf>
    <xf numFmtId="178" fontId="13" fillId="6" borderId="5" xfId="4" applyNumberFormat="1" applyFont="1" applyFill="1" applyBorder="1" applyAlignment="1">
      <alignment horizontal="left" vertical="center" wrapText="1" shrinkToFit="1"/>
    </xf>
    <xf numFmtId="178" fontId="13" fillId="6" borderId="5" xfId="4" applyNumberFormat="1" applyFont="1" applyFill="1" applyBorder="1" applyAlignment="1">
      <alignment horizontal="center" vertical="center" wrapText="1" shrinkToFit="1"/>
    </xf>
    <xf numFmtId="178" fontId="13" fillId="0" borderId="5" xfId="4" applyNumberFormat="1" applyFont="1" applyBorder="1" applyAlignment="1">
      <alignment horizontal="right" vertical="center" wrapText="1" shrinkToFit="1"/>
    </xf>
    <xf numFmtId="178" fontId="13" fillId="6" borderId="5" xfId="4" applyNumberFormat="1" applyFont="1" applyFill="1" applyBorder="1" applyAlignment="1">
      <alignment horizontal="right" vertical="center" wrapText="1" shrinkToFit="1"/>
    </xf>
    <xf numFmtId="178" fontId="13" fillId="0" borderId="5" xfId="5" applyNumberFormat="1" applyFont="1" applyBorder="1" applyAlignment="1">
      <alignment horizontal="right" vertical="center" wrapText="1" shrinkToFit="1"/>
    </xf>
    <xf numFmtId="178" fontId="18" fillId="4" borderId="5" xfId="4" applyNumberFormat="1" applyFont="1" applyFill="1" applyBorder="1" applyAlignment="1">
      <alignment horizontal="center" vertical="center" shrinkToFit="1"/>
    </xf>
    <xf numFmtId="0" fontId="13" fillId="0" borderId="0" xfId="4" applyFont="1" applyAlignment="1">
      <alignment horizontal="center" vertical="center" shrinkToFit="1"/>
    </xf>
    <xf numFmtId="0" fontId="13" fillId="6" borderId="0" xfId="4" applyFont="1" applyFill="1">
      <alignment vertical="center"/>
    </xf>
    <xf numFmtId="0" fontId="6" fillId="0" borderId="0" xfId="4" applyFont="1">
      <alignment vertical="center"/>
    </xf>
    <xf numFmtId="0" fontId="6" fillId="0" borderId="0" xfId="4" applyFont="1" applyAlignment="1">
      <alignment horizontal="center" vertical="center"/>
    </xf>
    <xf numFmtId="0" fontId="13" fillId="0" borderId="11" xfId="4" applyFont="1" applyBorder="1" applyAlignment="1">
      <alignment horizontal="center" vertical="center" wrapText="1"/>
    </xf>
    <xf numFmtId="0" fontId="13" fillId="0" borderId="17" xfId="4" applyFont="1" applyBorder="1" applyAlignment="1">
      <alignment horizontal="center" vertical="center" wrapText="1"/>
    </xf>
    <xf numFmtId="0" fontId="13" fillId="0" borderId="12" xfId="4" applyFont="1" applyBorder="1" applyAlignment="1">
      <alignment horizontal="center" vertical="center" wrapText="1"/>
    </xf>
    <xf numFmtId="178" fontId="20" fillId="9" borderId="5" xfId="5" applyNumberFormat="1" applyFont="1" applyFill="1" applyBorder="1" applyAlignment="1">
      <alignment horizontal="right" vertical="center" shrinkToFit="1"/>
    </xf>
    <xf numFmtId="0" fontId="13" fillId="0" borderId="12" xfId="4" applyFont="1" applyBorder="1" applyAlignment="1">
      <alignment vertical="center" wrapText="1"/>
    </xf>
    <xf numFmtId="0" fontId="22" fillId="0" borderId="0" xfId="0" applyFont="1" applyAlignment="1">
      <alignment horizontal="center" vertical="center" wrapText="1"/>
    </xf>
    <xf numFmtId="0" fontId="22" fillId="6" borderId="5" xfId="0" applyFont="1" applyFill="1" applyBorder="1" applyAlignment="1">
      <alignment horizontal="center" vertical="center" wrapText="1"/>
    </xf>
    <xf numFmtId="0" fontId="22" fillId="8" borderId="5"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21" fillId="0" borderId="0" xfId="0" applyFont="1" applyAlignment="1">
      <alignment vertical="top" wrapText="1"/>
    </xf>
    <xf numFmtId="180" fontId="21" fillId="0" borderId="5" xfId="0" applyNumberFormat="1" applyFont="1" applyBorder="1" applyAlignment="1">
      <alignment vertical="top" wrapText="1"/>
    </xf>
    <xf numFmtId="0" fontId="21" fillId="0" borderId="5"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23" fillId="0" borderId="0" xfId="0" applyFont="1" applyAlignment="1">
      <alignment horizontal="center" vertical="center"/>
    </xf>
    <xf numFmtId="0" fontId="0" fillId="0" borderId="0" xfId="0" applyAlignment="1">
      <alignment horizontal="center" vertical="center"/>
    </xf>
    <xf numFmtId="0" fontId="15" fillId="6" borderId="5" xfId="0" applyFont="1" applyFill="1" applyBorder="1" applyAlignment="1">
      <alignment horizontal="center" vertical="center" wrapText="1"/>
    </xf>
    <xf numFmtId="0" fontId="16" fillId="0" borderId="5" xfId="0" applyFont="1" applyBorder="1" applyAlignment="1">
      <alignment horizontal="center" vertical="top" wrapText="1"/>
    </xf>
    <xf numFmtId="0" fontId="23" fillId="0" borderId="5" xfId="0" applyFont="1" applyBorder="1" applyAlignment="1">
      <alignment horizontal="center" vertical="top" wrapText="1"/>
    </xf>
    <xf numFmtId="38" fontId="21" fillId="0" borderId="5" xfId="6" applyFont="1" applyBorder="1" applyAlignment="1">
      <alignment vertical="top" wrapText="1"/>
    </xf>
    <xf numFmtId="49" fontId="21" fillId="0" borderId="5" xfId="0" applyNumberFormat="1" applyFont="1" applyBorder="1" applyAlignment="1">
      <alignment vertical="top" wrapText="1"/>
    </xf>
    <xf numFmtId="49" fontId="5" fillId="6" borderId="6" xfId="1" applyNumberFormat="1" applyFont="1" applyFill="1" applyBorder="1" applyAlignment="1" applyProtection="1">
      <alignment horizontal="center" vertical="center" wrapText="1"/>
      <protection hidden="1"/>
    </xf>
    <xf numFmtId="0" fontId="13" fillId="7" borderId="5" xfId="4" applyFont="1" applyFill="1" applyBorder="1" applyAlignment="1">
      <alignment horizontal="center" vertical="center"/>
    </xf>
    <xf numFmtId="0" fontId="13" fillId="0" borderId="14" xfId="4" applyFont="1" applyBorder="1">
      <alignment vertical="center"/>
    </xf>
    <xf numFmtId="178" fontId="13" fillId="0" borderId="11" xfId="4" applyNumberFormat="1" applyFont="1" applyBorder="1" applyAlignment="1">
      <alignment vertical="center" wrapText="1"/>
    </xf>
    <xf numFmtId="178" fontId="13" fillId="0" borderId="16" xfId="4" applyNumberFormat="1" applyFont="1" applyBorder="1" applyAlignment="1">
      <alignment vertical="center" wrapText="1"/>
    </xf>
    <xf numFmtId="178" fontId="13" fillId="0" borderId="14" xfId="4" applyNumberFormat="1" applyFont="1" applyBorder="1" applyAlignment="1">
      <alignment vertical="center" wrapText="1"/>
    </xf>
    <xf numFmtId="0" fontId="8" fillId="9" borderId="0" xfId="0" applyFont="1" applyFill="1">
      <alignment vertical="center"/>
    </xf>
    <xf numFmtId="0" fontId="13" fillId="9" borderId="0" xfId="4" applyFont="1" applyFill="1">
      <alignment vertical="center"/>
    </xf>
    <xf numFmtId="0" fontId="13" fillId="9" borderId="0" xfId="4" applyFont="1" applyFill="1" applyAlignment="1">
      <alignment horizontal="center" vertical="center"/>
    </xf>
    <xf numFmtId="0" fontId="14" fillId="9" borderId="0" xfId="4" applyFont="1" applyFill="1" applyAlignment="1">
      <alignment horizontal="left" vertical="center"/>
    </xf>
    <xf numFmtId="0" fontId="17" fillId="9" borderId="0" xfId="4" applyFont="1" applyFill="1" applyAlignment="1"/>
    <xf numFmtId="0" fontId="13" fillId="9" borderId="0" xfId="4" applyFont="1" applyFill="1" applyAlignment="1">
      <alignment horizontal="right" vertical="center"/>
    </xf>
    <xf numFmtId="0" fontId="13" fillId="9" borderId="0" xfId="4" applyFont="1" applyFill="1" applyAlignment="1">
      <alignment horizontal="center" vertical="center" shrinkToFit="1"/>
    </xf>
    <xf numFmtId="0" fontId="5" fillId="9" borderId="0" xfId="0" applyFont="1" applyFill="1">
      <alignment vertical="center"/>
    </xf>
    <xf numFmtId="0" fontId="25" fillId="9" borderId="0" xfId="0" applyFont="1" applyFill="1" applyAlignment="1"/>
    <xf numFmtId="0" fontId="5" fillId="9" borderId="0" xfId="0" applyFont="1" applyFill="1" applyAlignment="1">
      <alignment horizontal="center" vertical="center"/>
    </xf>
    <xf numFmtId="0" fontId="5" fillId="9" borderId="0" xfId="0" applyFont="1" applyFill="1" applyAlignment="1">
      <alignment horizontal="left" vertical="center"/>
    </xf>
    <xf numFmtId="177" fontId="5" fillId="9" borderId="0" xfId="0" applyNumberFormat="1" applyFont="1" applyFill="1">
      <alignment vertical="center"/>
    </xf>
    <xf numFmtId="0" fontId="5" fillId="9" borderId="0" xfId="0" applyFont="1" applyFill="1" applyAlignment="1">
      <alignment horizontal="right" vertical="center"/>
    </xf>
    <xf numFmtId="0" fontId="4" fillId="9" borderId="0" xfId="2" applyFont="1" applyFill="1" applyBorder="1" applyAlignment="1">
      <alignment horizontal="center" vertical="center"/>
    </xf>
    <xf numFmtId="0" fontId="5" fillId="9" borderId="0" xfId="1" applyFont="1" applyFill="1" applyBorder="1" applyAlignment="1">
      <alignment horizontal="center" vertical="center"/>
    </xf>
    <xf numFmtId="0" fontId="7" fillId="9" borderId="0" xfId="0" applyFont="1" applyFill="1">
      <alignment vertical="center"/>
    </xf>
    <xf numFmtId="0" fontId="5" fillId="9" borderId="0" xfId="0" applyFont="1" applyFill="1" applyAlignment="1">
      <alignment vertical="center" wrapText="1"/>
    </xf>
    <xf numFmtId="0" fontId="9" fillId="9" borderId="0" xfId="0" applyFont="1" applyFill="1" applyAlignment="1">
      <alignment horizontal="center" vertical="center"/>
    </xf>
    <xf numFmtId="0" fontId="5" fillId="9" borderId="0" xfId="0" applyFont="1" applyFill="1" applyAlignment="1">
      <alignment horizontal="right" vertical="top"/>
    </xf>
    <xf numFmtId="0" fontId="4" fillId="9" borderId="0" xfId="0" applyFont="1" applyFill="1">
      <alignment vertical="center"/>
    </xf>
    <xf numFmtId="0" fontId="5" fillId="9" borderId="0" xfId="0" applyFont="1" applyFill="1" applyAlignment="1">
      <alignment horizontal="left" vertical="top"/>
    </xf>
    <xf numFmtId="0" fontId="5" fillId="9" borderId="0" xfId="0" applyFont="1" applyFill="1" applyAlignment="1">
      <alignment horizontal="left" vertical="center" indent="1"/>
    </xf>
    <xf numFmtId="0" fontId="5" fillId="9" borderId="0" xfId="0" applyFont="1" applyFill="1" applyAlignment="1">
      <alignment horizontal="left" vertical="center" wrapText="1" indent="1"/>
    </xf>
    <xf numFmtId="0" fontId="5" fillId="9" borderId="0" xfId="0" applyFont="1" applyFill="1" applyAlignment="1">
      <alignment vertical="top"/>
    </xf>
    <xf numFmtId="0" fontId="13" fillId="9" borderId="0" xfId="4" applyFont="1" applyFill="1" applyAlignment="1">
      <alignment horizontal="center" vertical="center" wrapText="1"/>
    </xf>
    <xf numFmtId="0" fontId="6" fillId="9" borderId="0" xfId="4" applyFont="1" applyFill="1" applyAlignment="1">
      <alignment horizontal="center" vertical="center"/>
    </xf>
    <xf numFmtId="0" fontId="6" fillId="9" borderId="0" xfId="4" applyFont="1" applyFill="1">
      <alignment vertical="center"/>
    </xf>
    <xf numFmtId="0" fontId="0" fillId="9" borderId="0" xfId="0" applyFill="1">
      <alignment vertical="center"/>
    </xf>
    <xf numFmtId="0" fontId="29" fillId="9" borderId="0" xfId="0" applyFont="1" applyFill="1" applyAlignment="1"/>
    <xf numFmtId="0" fontId="0" fillId="9" borderId="5" xfId="0" applyFill="1" applyBorder="1" applyAlignment="1">
      <alignment horizontal="center" vertical="center"/>
    </xf>
    <xf numFmtId="0" fontId="32" fillId="9" borderId="0" xfId="0" applyFont="1" applyFill="1" applyAlignment="1">
      <alignment vertical="top"/>
    </xf>
    <xf numFmtId="0" fontId="0" fillId="9" borderId="0" xfId="0" applyFill="1" applyAlignment="1">
      <alignment horizontal="right" vertical="center"/>
    </xf>
    <xf numFmtId="0" fontId="0" fillId="9" borderId="11" xfId="0" applyFill="1" applyBorder="1">
      <alignment vertical="center"/>
    </xf>
    <xf numFmtId="0" fontId="0" fillId="9" borderId="12" xfId="0" applyFill="1" applyBorder="1">
      <alignment vertical="center"/>
    </xf>
    <xf numFmtId="0" fontId="0" fillId="9" borderId="6" xfId="0" applyFill="1" applyBorder="1">
      <alignment vertical="center"/>
    </xf>
    <xf numFmtId="0" fontId="0" fillId="9" borderId="16" xfId="0" applyFill="1" applyBorder="1">
      <alignment vertical="center"/>
    </xf>
    <xf numFmtId="0" fontId="0" fillId="9" borderId="17" xfId="0" applyFill="1" applyBorder="1">
      <alignment vertical="center"/>
    </xf>
    <xf numFmtId="0" fontId="0" fillId="9" borderId="14" xfId="0" applyFill="1" applyBorder="1">
      <alignment vertical="center"/>
    </xf>
    <xf numFmtId="0" fontId="0" fillId="9" borderId="15" xfId="0" applyFill="1" applyBorder="1">
      <alignment vertical="center"/>
    </xf>
    <xf numFmtId="0" fontId="0" fillId="9" borderId="18" xfId="0" applyFill="1" applyBorder="1">
      <alignment vertical="center"/>
    </xf>
    <xf numFmtId="0" fontId="0" fillId="9" borderId="0" xfId="0" applyFill="1" applyAlignment="1">
      <alignment horizontal="distributed" vertical="center"/>
    </xf>
    <xf numFmtId="0" fontId="0" fillId="9" borderId="0" xfId="0" applyFill="1" applyAlignment="1">
      <alignment horizontal="center" vertical="center"/>
    </xf>
    <xf numFmtId="0" fontId="0" fillId="9" borderId="21" xfId="0" applyFill="1" applyBorder="1">
      <alignment vertical="center"/>
    </xf>
    <xf numFmtId="0" fontId="33" fillId="9" borderId="0" xfId="0" applyFont="1" applyFill="1">
      <alignment vertical="center"/>
    </xf>
    <xf numFmtId="0" fontId="34" fillId="9" borderId="0" xfId="0" applyFont="1" applyFill="1" applyAlignment="1"/>
    <xf numFmtId="0" fontId="35" fillId="9" borderId="5" xfId="0" applyFont="1" applyFill="1" applyBorder="1" applyAlignment="1">
      <alignment horizontal="center" vertical="center"/>
    </xf>
    <xf numFmtId="0" fontId="35" fillId="9" borderId="17" xfId="0" applyFont="1" applyFill="1" applyBorder="1">
      <alignment vertical="center"/>
    </xf>
    <xf numFmtId="0" fontId="35" fillId="9" borderId="16" xfId="0" applyFont="1" applyFill="1" applyBorder="1">
      <alignment vertical="center"/>
    </xf>
    <xf numFmtId="0" fontId="35" fillId="9" borderId="0" xfId="0" applyFont="1" applyFill="1">
      <alignment vertical="center"/>
    </xf>
    <xf numFmtId="0" fontId="35" fillId="9" borderId="15" xfId="0" applyFont="1" applyFill="1" applyBorder="1">
      <alignment vertical="center"/>
    </xf>
    <xf numFmtId="0" fontId="5" fillId="9" borderId="14" xfId="0" applyFont="1" applyFill="1" applyBorder="1" applyAlignment="1">
      <alignment horizontal="center" vertical="center"/>
    </xf>
    <xf numFmtId="38" fontId="39" fillId="0" borderId="0" xfId="6" applyFont="1" applyBorder="1">
      <alignment vertical="center"/>
    </xf>
    <xf numFmtId="38" fontId="39" fillId="0" borderId="15" xfId="6" applyFont="1" applyBorder="1">
      <alignment vertical="center"/>
    </xf>
    <xf numFmtId="0" fontId="35" fillId="9" borderId="5" xfId="0" applyFont="1" applyFill="1" applyBorder="1" applyAlignment="1">
      <alignment horizontal="left" vertical="center"/>
    </xf>
    <xf numFmtId="0" fontId="0" fillId="9" borderId="5" xfId="0" applyFill="1" applyBorder="1" applyAlignment="1">
      <alignment horizontal="left" vertical="center"/>
    </xf>
    <xf numFmtId="0" fontId="13" fillId="7" borderId="5" xfId="4" applyFont="1" applyFill="1" applyBorder="1" applyAlignment="1">
      <alignment horizontal="left" vertical="center"/>
    </xf>
    <xf numFmtId="0" fontId="0" fillId="0" borderId="0" xfId="0" applyAlignment="1">
      <alignment vertical="center" wrapText="1"/>
    </xf>
    <xf numFmtId="0" fontId="25" fillId="0" borderId="0" xfId="0" applyFont="1" applyAlignment="1">
      <alignment horizontal="center" vertical="center" wrapText="1"/>
    </xf>
    <xf numFmtId="0" fontId="6" fillId="9" borderId="0" xfId="0" applyFont="1" applyFill="1" applyAlignment="1">
      <alignment horizontal="left" vertical="center" wrapText="1"/>
    </xf>
    <xf numFmtId="0" fontId="0" fillId="0" borderId="19" xfId="0" applyBorder="1">
      <alignment vertical="center"/>
    </xf>
    <xf numFmtId="0" fontId="0" fillId="0" borderId="20" xfId="0" applyBorder="1">
      <alignment vertical="center"/>
    </xf>
    <xf numFmtId="0" fontId="0" fillId="4" borderId="5" xfId="0" applyFill="1" applyBorder="1">
      <alignment vertical="center"/>
    </xf>
    <xf numFmtId="0" fontId="13" fillId="0" borderId="19" xfId="4" applyFont="1" applyBorder="1" applyAlignment="1">
      <alignment horizontal="center" vertical="center" wrapText="1"/>
    </xf>
    <xf numFmtId="0" fontId="13" fillId="0" borderId="16" xfId="4" applyFont="1" applyBorder="1">
      <alignment vertical="center"/>
    </xf>
    <xf numFmtId="0" fontId="15" fillId="7" borderId="5" xfId="4" applyFont="1" applyFill="1" applyBorder="1" applyAlignment="1">
      <alignment vertical="center" wrapText="1"/>
    </xf>
    <xf numFmtId="178" fontId="45" fillId="0" borderId="5" xfId="5" applyNumberFormat="1" applyFont="1" applyFill="1" applyBorder="1" applyAlignment="1">
      <alignment vertical="center" wrapText="1" shrinkToFit="1"/>
    </xf>
    <xf numFmtId="0" fontId="0" fillId="9" borderId="5" xfId="0" applyFill="1" applyBorder="1" applyAlignment="1">
      <alignment horizontal="right" vertical="center"/>
    </xf>
    <xf numFmtId="0" fontId="48" fillId="0" borderId="0" xfId="0" applyFont="1" applyAlignment="1">
      <alignment horizontal="center" vertical="center"/>
    </xf>
    <xf numFmtId="0" fontId="48" fillId="9" borderId="0" xfId="0" applyFont="1" applyFill="1" applyAlignment="1">
      <alignment horizontal="center" vertical="center"/>
    </xf>
    <xf numFmtId="0" fontId="49" fillId="9" borderId="0" xfId="0" applyFont="1" applyFill="1" applyAlignment="1">
      <alignment vertical="top" wrapText="1"/>
    </xf>
    <xf numFmtId="0" fontId="5" fillId="9" borderId="5" xfId="0" applyFont="1" applyFill="1" applyBorder="1" applyAlignment="1">
      <alignment horizontal="center" vertical="center"/>
    </xf>
    <xf numFmtId="0" fontId="5" fillId="0" borderId="5" xfId="0" applyFont="1" applyBorder="1" applyAlignment="1">
      <alignment horizontal="center" vertical="center"/>
    </xf>
    <xf numFmtId="0" fontId="6" fillId="9" borderId="7" xfId="0" applyFont="1" applyFill="1" applyBorder="1" applyAlignment="1">
      <alignment horizontal="center" vertical="center"/>
    </xf>
    <xf numFmtId="0" fontId="6" fillId="9" borderId="12" xfId="0" applyFont="1" applyFill="1" applyBorder="1" applyAlignment="1">
      <alignment horizontal="center" vertical="center"/>
    </xf>
    <xf numFmtId="0" fontId="49" fillId="9" borderId="0" xfId="0" applyFont="1" applyFill="1" applyAlignment="1">
      <alignment vertical="center" wrapText="1"/>
    </xf>
    <xf numFmtId="0" fontId="4" fillId="6" borderId="1" xfId="1" applyFont="1" applyFill="1" applyBorder="1" applyAlignment="1">
      <alignment vertical="center"/>
    </xf>
    <xf numFmtId="0" fontId="4" fillId="6" borderId="3" xfId="1" applyFont="1" applyFill="1" applyBorder="1" applyAlignment="1">
      <alignment vertical="center"/>
    </xf>
    <xf numFmtId="0" fontId="4" fillId="6" borderId="2" xfId="1" applyFont="1" applyFill="1" applyBorder="1" applyAlignment="1">
      <alignment vertical="center"/>
    </xf>
    <xf numFmtId="0" fontId="5" fillId="0" borderId="0" xfId="0" applyFont="1" applyAlignment="1">
      <alignment vertical="center" wrapText="1"/>
    </xf>
    <xf numFmtId="0" fontId="46" fillId="9" borderId="0" xfId="0" applyFont="1" applyFill="1" applyAlignment="1">
      <alignment vertical="center" wrapText="1"/>
    </xf>
    <xf numFmtId="0" fontId="46" fillId="9" borderId="0" xfId="0" applyFont="1" applyFill="1">
      <alignment vertical="center"/>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1" xfId="0" applyFont="1" applyFill="1" applyBorder="1" applyAlignment="1">
      <alignment horizontal="left" vertical="center"/>
    </xf>
    <xf numFmtId="0" fontId="5" fillId="7" borderId="3" xfId="0" applyFont="1" applyFill="1" applyBorder="1" applyAlignment="1">
      <alignment horizontal="left" vertical="center"/>
    </xf>
    <xf numFmtId="0" fontId="5" fillId="7" borderId="2" xfId="0" applyFont="1" applyFill="1" applyBorder="1" applyAlignment="1">
      <alignment horizontal="left" vertical="center"/>
    </xf>
    <xf numFmtId="0" fontId="24" fillId="9" borderId="12" xfId="0" applyFont="1" applyFill="1" applyBorder="1" applyAlignment="1">
      <alignment horizontal="center" vertical="top"/>
    </xf>
    <xf numFmtId="0" fontId="4" fillId="9" borderId="12" xfId="0" applyFont="1" applyFill="1" applyBorder="1" applyAlignment="1">
      <alignment horizontal="center" vertical="top"/>
    </xf>
    <xf numFmtId="0" fontId="5" fillId="9" borderId="0" xfId="0" applyFont="1" applyFill="1" applyAlignment="1">
      <alignment horizontal="center" vertical="center" wrapText="1" shrinkToFit="1"/>
    </xf>
    <xf numFmtId="0" fontId="5" fillId="9" borderId="0" xfId="0" applyFont="1" applyFill="1" applyAlignment="1">
      <alignment horizontal="center" vertical="center" shrinkToFit="1"/>
    </xf>
    <xf numFmtId="177" fontId="5" fillId="6" borderId="0" xfId="0" applyNumberFormat="1" applyFont="1" applyFill="1" applyAlignment="1">
      <alignment horizontal="left" vertical="center"/>
    </xf>
    <xf numFmtId="0" fontId="5" fillId="9" borderId="11" xfId="0" applyFont="1" applyFill="1" applyBorder="1" applyAlignment="1">
      <alignment horizontal="left" vertical="center" indent="1"/>
    </xf>
    <xf numFmtId="0" fontId="5" fillId="9" borderId="12" xfId="0" applyFont="1" applyFill="1" applyBorder="1" applyAlignment="1">
      <alignment horizontal="left" vertical="center" indent="1"/>
    </xf>
    <xf numFmtId="0" fontId="5" fillId="9" borderId="6" xfId="0" applyFont="1" applyFill="1" applyBorder="1" applyAlignment="1">
      <alignment horizontal="left" vertical="center" indent="1"/>
    </xf>
    <xf numFmtId="0" fontId="5" fillId="9" borderId="14" xfId="0" applyFont="1" applyFill="1" applyBorder="1" applyAlignment="1">
      <alignment horizontal="left" vertical="center" indent="1"/>
    </xf>
    <xf numFmtId="0" fontId="5" fillId="9" borderId="15" xfId="0" applyFont="1" applyFill="1" applyBorder="1" applyAlignment="1">
      <alignment horizontal="left" vertical="center" indent="1"/>
    </xf>
    <xf numFmtId="0" fontId="5" fillId="9" borderId="18" xfId="0" applyFont="1" applyFill="1" applyBorder="1" applyAlignment="1">
      <alignment horizontal="left" vertical="center" indent="1"/>
    </xf>
    <xf numFmtId="49" fontId="6" fillId="6" borderId="22" xfId="0" applyNumberFormat="1" applyFont="1" applyFill="1" applyBorder="1" applyAlignment="1">
      <alignment horizontal="center" vertical="center"/>
    </xf>
    <xf numFmtId="49" fontId="6" fillId="6" borderId="8" xfId="0" applyNumberFormat="1" applyFont="1" applyFill="1" applyBorder="1" applyAlignment="1">
      <alignment horizontal="center" vertical="center"/>
    </xf>
    <xf numFmtId="0" fontId="5" fillId="6" borderId="22" xfId="0" applyFont="1" applyFill="1" applyBorder="1" applyAlignment="1">
      <alignment horizontal="center" vertical="center"/>
    </xf>
    <xf numFmtId="0" fontId="5" fillId="6" borderId="9" xfId="0" applyFont="1" applyFill="1" applyBorder="1">
      <alignment vertical="center"/>
    </xf>
    <xf numFmtId="0" fontId="5" fillId="6" borderId="13" xfId="0" applyFont="1" applyFill="1" applyBorder="1">
      <alignment vertical="center"/>
    </xf>
    <xf numFmtId="0" fontId="5" fillId="6" borderId="10" xfId="0" applyFont="1" applyFill="1" applyBorder="1">
      <alignment vertical="center"/>
    </xf>
    <xf numFmtId="0" fontId="5" fillId="6" borderId="1" xfId="0" applyFont="1" applyFill="1" applyBorder="1">
      <alignment vertical="center"/>
    </xf>
    <xf numFmtId="0" fontId="5" fillId="6" borderId="3" xfId="0" applyFont="1" applyFill="1" applyBorder="1">
      <alignment vertical="center"/>
    </xf>
    <xf numFmtId="0" fontId="5" fillId="6" borderId="2" xfId="0" applyFont="1" applyFill="1" applyBorder="1">
      <alignment vertical="center"/>
    </xf>
    <xf numFmtId="0" fontId="5" fillId="9" borderId="0" xfId="0" applyFont="1" applyFill="1" applyAlignment="1">
      <alignment vertical="center" wrapText="1"/>
    </xf>
    <xf numFmtId="0" fontId="5" fillId="9" borderId="0" xfId="0" applyFont="1" applyFill="1">
      <alignment vertical="center"/>
    </xf>
    <xf numFmtId="0" fontId="4" fillId="7" borderId="5" xfId="2" applyFont="1" applyFill="1" applyBorder="1" applyAlignment="1">
      <alignment horizontal="center" vertical="center" shrinkToFit="1"/>
    </xf>
    <xf numFmtId="0" fontId="4" fillId="7" borderId="5" xfId="0" applyFont="1" applyFill="1" applyBorder="1" applyAlignment="1">
      <alignment horizontal="center" vertical="center" shrinkToFit="1"/>
    </xf>
    <xf numFmtId="0" fontId="4" fillId="6" borderId="1" xfId="1" applyFont="1" applyFill="1" applyBorder="1" applyAlignment="1">
      <alignment horizontal="center" vertical="center"/>
    </xf>
    <xf numFmtId="0" fontId="4" fillId="6" borderId="3" xfId="1" applyFont="1" applyFill="1" applyBorder="1" applyAlignment="1">
      <alignment horizontal="center" vertical="center"/>
    </xf>
    <xf numFmtId="0" fontId="4" fillId="6" borderId="2" xfId="1" applyFont="1" applyFill="1" applyBorder="1" applyAlignment="1">
      <alignment horizontal="center" vertical="center"/>
    </xf>
    <xf numFmtId="0" fontId="4" fillId="7" borderId="1" xfId="1" applyFont="1" applyFill="1" applyBorder="1" applyAlignment="1">
      <alignment horizontal="center" vertical="center"/>
    </xf>
    <xf numFmtId="0" fontId="4" fillId="7" borderId="3" xfId="1" applyFont="1" applyFill="1" applyBorder="1" applyAlignment="1">
      <alignment horizontal="center" vertical="center"/>
    </xf>
    <xf numFmtId="0" fontId="4" fillId="7" borderId="2" xfId="1" applyFont="1" applyFill="1" applyBorder="1" applyAlignment="1">
      <alignment horizontal="center" vertical="center"/>
    </xf>
    <xf numFmtId="0" fontId="0" fillId="6" borderId="1" xfId="3" applyFont="1" applyFill="1" applyBorder="1" applyAlignment="1">
      <alignment horizontal="center" vertical="center"/>
    </xf>
    <xf numFmtId="0" fontId="5" fillId="9" borderId="0" xfId="0" applyFont="1" applyFill="1" applyAlignment="1">
      <alignment horizontal="left" vertical="center" wrapText="1"/>
    </xf>
    <xf numFmtId="0" fontId="7" fillId="9" borderId="0" xfId="0" applyFont="1" applyFill="1" applyAlignment="1">
      <alignment horizontal="center" vertical="center"/>
    </xf>
    <xf numFmtId="176" fontId="40" fillId="5" borderId="1" xfId="0" applyNumberFormat="1" applyFont="1" applyFill="1" applyBorder="1" applyAlignment="1" applyProtection="1">
      <alignment horizontal="right" vertical="center"/>
      <protection hidden="1"/>
    </xf>
    <xf numFmtId="176" fontId="40" fillId="5" borderId="3" xfId="0" applyNumberFormat="1" applyFont="1" applyFill="1" applyBorder="1" applyAlignment="1" applyProtection="1">
      <alignment horizontal="right" vertical="center"/>
      <protection hidden="1"/>
    </xf>
    <xf numFmtId="176" fontId="40" fillId="5" borderId="2" xfId="0" applyNumberFormat="1" applyFont="1" applyFill="1" applyBorder="1" applyAlignment="1" applyProtection="1">
      <alignment horizontal="right" vertical="center"/>
      <protection hidden="1"/>
    </xf>
    <xf numFmtId="0" fontId="5" fillId="6" borderId="9"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9" borderId="1" xfId="2" applyFont="1" applyFill="1" applyBorder="1" applyAlignment="1">
      <alignment horizontal="center" vertical="center" shrinkToFit="1"/>
    </xf>
    <xf numFmtId="0" fontId="5" fillId="9" borderId="2" xfId="2" applyFont="1" applyFill="1" applyBorder="1" applyAlignment="1">
      <alignment horizontal="center" vertical="center" shrinkToFit="1"/>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3"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9" borderId="0" xfId="0" applyFont="1" applyFill="1" applyAlignment="1">
      <alignment horizontal="left" vertical="center" wrapText="1"/>
    </xf>
    <xf numFmtId="0" fontId="49" fillId="0" borderId="0" xfId="0" applyFont="1" applyAlignment="1">
      <alignment vertical="top" wrapText="1"/>
    </xf>
    <xf numFmtId="0" fontId="49" fillId="9" borderId="0" xfId="0" applyFont="1" applyFill="1" applyAlignment="1">
      <alignment vertical="top" wrapText="1"/>
    </xf>
    <xf numFmtId="0" fontId="5" fillId="0" borderId="16" xfId="0" applyFont="1" applyBorder="1" applyAlignment="1">
      <alignment vertical="center" wrapText="1"/>
    </xf>
    <xf numFmtId="0" fontId="5" fillId="0" borderId="0" xfId="0" applyFont="1" applyAlignment="1">
      <alignment vertical="center" wrapText="1"/>
    </xf>
    <xf numFmtId="0" fontId="5" fillId="9" borderId="1" xfId="0" applyFont="1" applyFill="1" applyBorder="1" applyAlignment="1">
      <alignment horizontal="left" vertical="center" indent="1"/>
    </xf>
    <xf numFmtId="0" fontId="5" fillId="9" borderId="3" xfId="0" applyFont="1" applyFill="1" applyBorder="1" applyAlignment="1">
      <alignment horizontal="left" vertical="center" indent="1"/>
    </xf>
    <xf numFmtId="0" fontId="5" fillId="9" borderId="2" xfId="0" applyFont="1" applyFill="1" applyBorder="1" applyAlignment="1">
      <alignment horizontal="left" vertical="center" indent="1"/>
    </xf>
    <xf numFmtId="0" fontId="5" fillId="6" borderId="1" xfId="0" applyFont="1" applyFill="1" applyBorder="1" applyAlignment="1">
      <alignment vertical="center" shrinkToFit="1"/>
    </xf>
    <xf numFmtId="0" fontId="5" fillId="6" borderId="3" xfId="0" applyFont="1" applyFill="1" applyBorder="1" applyAlignment="1">
      <alignment vertical="center" shrinkToFit="1"/>
    </xf>
    <xf numFmtId="0" fontId="5" fillId="6" borderId="2" xfId="0" applyFont="1" applyFill="1" applyBorder="1" applyAlignment="1">
      <alignment vertical="center" shrinkToFit="1"/>
    </xf>
    <xf numFmtId="0" fontId="4" fillId="7" borderId="1" xfId="0" applyFont="1" applyFill="1" applyBorder="1" applyAlignment="1" applyProtection="1">
      <alignment horizontal="center" vertical="center" wrapText="1"/>
      <protection hidden="1"/>
    </xf>
    <xf numFmtId="0" fontId="4" fillId="7" borderId="2"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7" borderId="2" xfId="0" applyFont="1" applyFill="1" applyBorder="1" applyAlignment="1" applyProtection="1">
      <alignment horizontal="center" vertical="center" wrapText="1"/>
      <protection hidden="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6" borderId="6" xfId="0" applyFont="1" applyFill="1" applyBorder="1">
      <alignment vertical="center"/>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13" fillId="9" borderId="0" xfId="4" applyFont="1" applyFill="1">
      <alignment vertical="center"/>
    </xf>
    <xf numFmtId="0" fontId="38" fillId="9" borderId="0" xfId="4" applyFont="1" applyFill="1">
      <alignment vertical="center"/>
    </xf>
    <xf numFmtId="0" fontId="13" fillId="9" borderId="0" xfId="4" applyFont="1" applyFill="1" applyAlignment="1">
      <alignment vertical="center" wrapText="1"/>
    </xf>
    <xf numFmtId="178" fontId="13" fillId="4" borderId="1" xfId="4" applyNumberFormat="1" applyFont="1" applyFill="1" applyBorder="1" applyAlignment="1">
      <alignment horizontal="center" vertical="center" shrinkToFit="1"/>
    </xf>
    <xf numFmtId="178" fontId="13" fillId="4" borderId="2" xfId="4" applyNumberFormat="1" applyFont="1" applyFill="1" applyBorder="1" applyAlignment="1">
      <alignment horizontal="center" vertical="center" shrinkToFit="1"/>
    </xf>
    <xf numFmtId="178" fontId="44" fillId="0" borderId="3" xfId="4" applyNumberFormat="1" applyFont="1" applyBorder="1" applyAlignment="1">
      <alignment horizontal="left" vertical="center" shrinkToFit="1"/>
    </xf>
    <xf numFmtId="178" fontId="44" fillId="0" borderId="2" xfId="4" applyNumberFormat="1" applyFont="1" applyBorder="1" applyAlignment="1">
      <alignment horizontal="left" vertical="center" shrinkToFit="1"/>
    </xf>
    <xf numFmtId="178" fontId="19" fillId="0" borderId="1" xfId="5" applyNumberFormat="1" applyFont="1" applyBorder="1" applyAlignment="1">
      <alignment horizontal="center" vertical="center" wrapText="1" shrinkToFit="1"/>
    </xf>
    <xf numFmtId="178" fontId="19" fillId="0" borderId="3" xfId="5" applyNumberFormat="1" applyFont="1" applyBorder="1" applyAlignment="1">
      <alignment horizontal="center" vertical="center" wrapText="1" shrinkToFit="1"/>
    </xf>
    <xf numFmtId="178" fontId="19" fillId="0" borderId="2" xfId="5" applyNumberFormat="1" applyFont="1" applyBorder="1" applyAlignment="1">
      <alignment horizontal="center" vertical="center" wrapText="1" shrinkToFit="1"/>
    </xf>
    <xf numFmtId="0" fontId="16" fillId="7" borderId="4" xfId="4" applyFont="1" applyFill="1" applyBorder="1" applyAlignment="1">
      <alignment horizontal="center" vertical="center" wrapText="1"/>
    </xf>
    <xf numFmtId="0" fontId="16" fillId="7" borderId="20" xfId="4" applyFont="1" applyFill="1" applyBorder="1" applyAlignment="1">
      <alignment horizontal="center" vertical="center"/>
    </xf>
    <xf numFmtId="0" fontId="16" fillId="7" borderId="20" xfId="4" applyFont="1" applyFill="1" applyBorder="1" applyAlignment="1">
      <alignment horizontal="center" vertical="center" wrapText="1"/>
    </xf>
    <xf numFmtId="0" fontId="16" fillId="7" borderId="4" xfId="4" applyFont="1" applyFill="1" applyBorder="1" applyAlignment="1">
      <alignment horizontal="center" vertical="center"/>
    </xf>
    <xf numFmtId="0" fontId="15" fillId="7" borderId="4" xfId="4" applyFont="1" applyFill="1" applyBorder="1" applyAlignment="1">
      <alignment horizontal="center" vertical="center" wrapText="1" shrinkToFit="1"/>
    </xf>
    <xf numFmtId="0" fontId="15" fillId="7" borderId="20" xfId="4" applyFont="1" applyFill="1" applyBorder="1" applyAlignment="1">
      <alignment horizontal="center" vertical="center" wrapText="1" shrinkToFit="1"/>
    </xf>
    <xf numFmtId="0" fontId="16" fillId="7" borderId="1" xfId="4" applyFont="1" applyFill="1" applyBorder="1" applyAlignment="1">
      <alignment horizontal="center" vertical="center" wrapText="1"/>
    </xf>
    <xf numFmtId="0" fontId="16" fillId="7" borderId="3" xfId="4" applyFont="1" applyFill="1" applyBorder="1" applyAlignment="1">
      <alignment horizontal="center" vertical="center" wrapText="1"/>
    </xf>
    <xf numFmtId="0" fontId="16" fillId="7" borderId="2" xfId="4" applyFont="1" applyFill="1" applyBorder="1" applyAlignment="1">
      <alignment horizontal="center" vertical="center" wrapText="1"/>
    </xf>
    <xf numFmtId="0" fontId="0" fillId="9" borderId="0" xfId="0" applyFill="1" applyAlignment="1">
      <alignment horizontal="left" vertical="center" wrapText="1"/>
    </xf>
    <xf numFmtId="0" fontId="0" fillId="9" borderId="0" xfId="0" applyFill="1" applyAlignment="1">
      <alignment horizontal="distributed" vertical="center"/>
    </xf>
    <xf numFmtId="0" fontId="0" fillId="9" borderId="0" xfId="0" applyFill="1" applyAlignment="1">
      <alignment horizontal="left" vertical="center"/>
    </xf>
    <xf numFmtId="0" fontId="0" fillId="6" borderId="0" xfId="0" applyFill="1" applyAlignment="1">
      <alignment horizontal="left" vertical="center" wrapText="1"/>
    </xf>
    <xf numFmtId="0" fontId="26" fillId="9" borderId="0" xfId="0" applyFont="1" applyFill="1" applyAlignment="1">
      <alignment horizontal="center" vertical="center"/>
    </xf>
    <xf numFmtId="0" fontId="27" fillId="9" borderId="0" xfId="0" applyFont="1" applyFill="1" applyAlignment="1">
      <alignment horizontal="center" vertical="center"/>
    </xf>
    <xf numFmtId="0" fontId="0" fillId="9" borderId="0" xfId="0" applyFill="1" applyAlignment="1">
      <alignment horizontal="center" vertical="center"/>
    </xf>
    <xf numFmtId="0" fontId="0" fillId="6" borderId="0" xfId="0" applyFill="1" applyAlignment="1">
      <alignment horizontal="left" vertical="center"/>
    </xf>
    <xf numFmtId="0" fontId="28" fillId="9" borderId="0" xfId="0" applyFont="1" applyFill="1" applyAlignment="1">
      <alignment horizontal="center" vertical="center"/>
    </xf>
    <xf numFmtId="0" fontId="22" fillId="9" borderId="5" xfId="0" applyFont="1" applyFill="1" applyBorder="1" applyAlignment="1">
      <alignment horizontal="center" vertical="center"/>
    </xf>
    <xf numFmtId="0" fontId="36" fillId="9" borderId="0" xfId="0" applyFont="1" applyFill="1" applyAlignment="1">
      <alignment horizontal="center" vertical="center" wrapText="1"/>
    </xf>
    <xf numFmtId="0" fontId="36" fillId="9" borderId="0" xfId="0" applyFont="1" applyFill="1" applyAlignment="1">
      <alignment horizontal="center" vertical="center"/>
    </xf>
    <xf numFmtId="0" fontId="37" fillId="9" borderId="1" xfId="0" applyFont="1" applyFill="1" applyBorder="1" applyAlignment="1">
      <alignment horizontal="center" vertical="center"/>
    </xf>
    <xf numFmtId="0" fontId="37" fillId="9" borderId="3" xfId="0" applyFont="1" applyFill="1" applyBorder="1" applyAlignment="1">
      <alignment horizontal="center" vertical="center"/>
    </xf>
    <xf numFmtId="0" fontId="35" fillId="6" borderId="1"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6" borderId="2" xfId="0" applyFont="1" applyFill="1" applyBorder="1" applyAlignment="1">
      <alignment horizontal="center" vertical="center" wrapText="1"/>
    </xf>
  </cellXfs>
  <cellStyles count="7">
    <cellStyle name="20% - アクセント 1" xfId="1" builtinId="30"/>
    <cellStyle name="40% - アクセント 3" xfId="2" builtinId="39"/>
    <cellStyle name="ハイパーリンク" xfId="3" builtinId="8"/>
    <cellStyle name="桁区切り" xfId="6" builtinId="6"/>
    <cellStyle name="桁区切り 2" xfId="5" xr:uid="{00000000-0005-0000-0000-000004000000}"/>
    <cellStyle name="標準" xfId="0" builtinId="0"/>
    <cellStyle name="標準 2" xfId="4" xr:uid="{00000000-0005-0000-0000-000006000000}"/>
  </cellStyles>
  <dxfs count="17">
    <dxf>
      <font>
        <color rgb="FF9C0006"/>
      </font>
      <fill>
        <patternFill>
          <bgColor rgb="FFFFC7CE"/>
        </patternFill>
      </fill>
    </dxf>
    <dxf>
      <fill>
        <patternFill>
          <bgColor theme="0" tint="-0.499984740745262"/>
        </patternFill>
      </fill>
    </dxf>
    <dxf>
      <font>
        <color rgb="FFFF0000"/>
      </font>
      <fill>
        <patternFill>
          <bgColor rgb="FFFFC000"/>
        </patternFill>
      </fill>
    </dxf>
    <dxf>
      <fill>
        <patternFill>
          <bgColor theme="0" tint="-0.499984740745262"/>
        </patternFill>
      </fill>
    </dxf>
    <dxf>
      <font>
        <color rgb="FFFF0000"/>
      </font>
    </dxf>
    <dxf>
      <font>
        <color rgb="FFFF0000"/>
      </font>
    </dxf>
    <dxf>
      <font>
        <color rgb="FFFF0000"/>
      </font>
    </dxf>
    <dxf>
      <font>
        <color rgb="FFFF0000"/>
      </font>
    </dxf>
    <dxf>
      <font>
        <color rgb="FFFF0000"/>
      </font>
      <fill>
        <patternFill patternType="solid">
          <fgColor auto="1"/>
          <bgColor theme="9" tint="0.79998168889431442"/>
        </patternFill>
      </fill>
    </dxf>
    <dxf>
      <font>
        <color rgb="FFFF0000"/>
      </font>
      <fill>
        <patternFill patternType="solid">
          <bgColor theme="9" tint="0.79998168889431442"/>
        </patternFill>
      </fill>
    </dxf>
    <dxf>
      <font>
        <color rgb="FFFF0000"/>
      </font>
      <fill>
        <patternFill patternType="solid">
          <bgColor theme="9" tint="0.79998168889431442"/>
        </patternFill>
      </fill>
    </dxf>
    <dxf>
      <fill>
        <patternFill>
          <bgColor theme="5" tint="0.3999450666829432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285750</xdr:colOff>
      <xdr:row>43</xdr:row>
      <xdr:rowOff>6350</xdr:rowOff>
    </xdr:from>
    <xdr:to>
      <xdr:col>15</xdr:col>
      <xdr:colOff>400050</xdr:colOff>
      <xdr:row>80</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500" y="11684000"/>
          <a:ext cx="5600700" cy="81280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ＭＳ 明朝" panose="02020609040205080304" pitchFamily="17" charset="-128"/>
              <a:ea typeface="ＭＳ 明朝" panose="02020609040205080304" pitchFamily="17" charset="-128"/>
            </a:rPr>
            <a:t>①申請者は、交付要項第３条に規定する交付対象者の要件を満たして</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います。</a:t>
          </a: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②申請者及び交付対象施設等の役員又は使用人は、熊本県暴力団排除</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条例（平成</a:t>
          </a:r>
          <a:r>
            <a:rPr kumimoji="1" lang="en-US" altLang="ja-JP" sz="1600">
              <a:solidFill>
                <a:sysClr val="windowText" lastClr="000000"/>
              </a:solidFill>
              <a:latin typeface="ＭＳ 明朝" panose="02020609040205080304" pitchFamily="17" charset="-128"/>
              <a:ea typeface="ＭＳ 明朝" panose="02020609040205080304" pitchFamily="17" charset="-128"/>
            </a:rPr>
            <a:t>22</a:t>
          </a:r>
          <a:r>
            <a:rPr kumimoji="1" lang="ja-JP" altLang="en-US" sz="1600">
              <a:solidFill>
                <a:sysClr val="windowText" lastClr="000000"/>
              </a:solidFill>
              <a:latin typeface="ＭＳ 明朝" panose="02020609040205080304" pitchFamily="17" charset="-128"/>
              <a:ea typeface="ＭＳ 明朝" panose="02020609040205080304" pitchFamily="17" charset="-128"/>
            </a:rPr>
            <a:t>年熊本県条例第</a:t>
          </a:r>
          <a:r>
            <a:rPr kumimoji="1" lang="en-US" altLang="ja-JP" sz="1600">
              <a:solidFill>
                <a:sysClr val="windowText" lastClr="000000"/>
              </a:solidFill>
              <a:latin typeface="ＭＳ 明朝" panose="02020609040205080304" pitchFamily="17" charset="-128"/>
              <a:ea typeface="ＭＳ 明朝" panose="02020609040205080304" pitchFamily="17" charset="-128"/>
            </a:rPr>
            <a:t>52</a:t>
          </a:r>
          <a:r>
            <a:rPr kumimoji="1" lang="ja-JP" altLang="en-US" sz="1600">
              <a:solidFill>
                <a:sysClr val="windowText" lastClr="000000"/>
              </a:solidFill>
              <a:latin typeface="ＭＳ 明朝" panose="02020609040205080304" pitchFamily="17" charset="-128"/>
              <a:ea typeface="ＭＳ 明朝" panose="02020609040205080304" pitchFamily="17" charset="-128"/>
            </a:rPr>
            <a:t>号）に規定する暴力団関係者ではあ</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りません。</a:t>
          </a:r>
        </a:p>
        <a:p>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③</a:t>
          </a:r>
          <a:r>
            <a:rPr kumimoji="1" lang="ja-JP" altLang="en-US" sz="1600" u="none">
              <a:solidFill>
                <a:schemeClr val="tx1"/>
              </a:solidFill>
              <a:latin typeface="ＭＳ 明朝" panose="02020609040205080304" pitchFamily="17" charset="-128"/>
              <a:ea typeface="ＭＳ 明朝" panose="02020609040205080304" pitchFamily="17" charset="-128"/>
            </a:rPr>
            <a:t>業務上の行為により法令に違反し、令和６年（</a:t>
          </a:r>
          <a:r>
            <a:rPr kumimoji="1" lang="en-US" altLang="ja-JP" sz="1600" u="none">
              <a:solidFill>
                <a:schemeClr val="tx1"/>
              </a:solidFill>
              <a:latin typeface="ＭＳ 明朝" panose="02020609040205080304" pitchFamily="17" charset="-128"/>
              <a:ea typeface="ＭＳ 明朝" panose="02020609040205080304" pitchFamily="17" charset="-128"/>
            </a:rPr>
            <a:t>2024</a:t>
          </a:r>
          <a:r>
            <a:rPr kumimoji="1" lang="ja-JP" altLang="en-US" sz="1600" u="none">
              <a:solidFill>
                <a:schemeClr val="tx1"/>
              </a:solidFill>
              <a:latin typeface="ＭＳ 明朝" panose="02020609040205080304" pitchFamily="17" charset="-128"/>
              <a:ea typeface="ＭＳ 明朝" panose="02020609040205080304" pitchFamily="17" charset="-128"/>
            </a:rPr>
            <a:t>年）４月１日か</a:t>
          </a:r>
          <a:endParaRPr kumimoji="1" lang="en-US" altLang="ja-JP" sz="1600" u="none">
            <a:solidFill>
              <a:schemeClr val="tx1"/>
            </a:solidFill>
            <a:latin typeface="ＭＳ 明朝" panose="02020609040205080304" pitchFamily="17" charset="-128"/>
            <a:ea typeface="ＭＳ 明朝" panose="02020609040205080304" pitchFamily="17" charset="-128"/>
          </a:endParaRPr>
        </a:p>
        <a:p>
          <a:r>
            <a:rPr kumimoji="1" lang="ja-JP" altLang="en-US" sz="1600" u="none">
              <a:solidFill>
                <a:schemeClr val="tx1"/>
              </a:solidFill>
              <a:latin typeface="ＭＳ 明朝" panose="02020609040205080304" pitchFamily="17" charset="-128"/>
              <a:ea typeface="ＭＳ 明朝" panose="02020609040205080304" pitchFamily="17" charset="-128"/>
            </a:rPr>
            <a:t>　ら令和７年（</a:t>
          </a:r>
          <a:r>
            <a:rPr kumimoji="1" lang="en-US" altLang="ja-JP" sz="1600" u="none">
              <a:solidFill>
                <a:schemeClr val="tx1"/>
              </a:solidFill>
              <a:latin typeface="ＭＳ 明朝" panose="02020609040205080304" pitchFamily="17" charset="-128"/>
              <a:ea typeface="ＭＳ 明朝" panose="02020609040205080304" pitchFamily="17" charset="-128"/>
            </a:rPr>
            <a:t>2025</a:t>
          </a:r>
          <a:r>
            <a:rPr kumimoji="1" lang="ja-JP" altLang="en-US" sz="1600" u="none">
              <a:solidFill>
                <a:schemeClr val="tx1"/>
              </a:solidFill>
              <a:latin typeface="ＭＳ 明朝" panose="02020609040205080304" pitchFamily="17" charset="-128"/>
              <a:ea typeface="ＭＳ 明朝" panose="02020609040205080304" pitchFamily="17" charset="-128"/>
            </a:rPr>
            <a:t>年）３月</a:t>
          </a:r>
          <a:r>
            <a:rPr kumimoji="1" lang="en-US" altLang="ja-JP" sz="1600" u="none">
              <a:solidFill>
                <a:schemeClr val="tx1"/>
              </a:solidFill>
              <a:latin typeface="ＭＳ 明朝" panose="02020609040205080304" pitchFamily="17" charset="-128"/>
              <a:ea typeface="ＭＳ 明朝" panose="02020609040205080304" pitchFamily="17" charset="-128"/>
            </a:rPr>
            <a:t>31</a:t>
          </a:r>
          <a:r>
            <a:rPr kumimoji="1" lang="ja-JP" altLang="en-US" sz="1600" u="none">
              <a:solidFill>
                <a:schemeClr val="tx1"/>
              </a:solidFill>
              <a:latin typeface="ＭＳ 明朝" panose="02020609040205080304" pitchFamily="17" charset="-128"/>
              <a:ea typeface="ＭＳ 明朝" panose="02020609040205080304" pitchFamily="17" charset="-128"/>
            </a:rPr>
            <a:t>日までの間に、介護保険法に基づく行</a:t>
          </a:r>
          <a:endParaRPr kumimoji="1" lang="en-US" altLang="ja-JP" sz="1600" u="none">
            <a:solidFill>
              <a:schemeClr val="tx1"/>
            </a:solidFill>
            <a:latin typeface="ＭＳ 明朝" panose="02020609040205080304" pitchFamily="17" charset="-128"/>
            <a:ea typeface="ＭＳ 明朝" panose="02020609040205080304" pitchFamily="17" charset="-128"/>
          </a:endParaRPr>
        </a:p>
        <a:p>
          <a:r>
            <a:rPr kumimoji="1" lang="ja-JP" altLang="en-US" sz="1600" u="none">
              <a:solidFill>
                <a:schemeClr val="tx1"/>
              </a:solidFill>
              <a:latin typeface="ＭＳ 明朝" panose="02020609040205080304" pitchFamily="17" charset="-128"/>
              <a:ea typeface="ＭＳ 明朝" panose="02020609040205080304" pitchFamily="17" charset="-128"/>
            </a:rPr>
            <a:t>　政処分を受けたことはありません（所管する交付対象施設等を含み</a:t>
          </a:r>
          <a:endParaRPr kumimoji="1" lang="en-US" altLang="ja-JP" sz="1600" u="none">
            <a:solidFill>
              <a:schemeClr val="tx1"/>
            </a:solidFill>
            <a:latin typeface="ＭＳ 明朝" panose="02020609040205080304" pitchFamily="17" charset="-128"/>
            <a:ea typeface="ＭＳ 明朝" panose="02020609040205080304" pitchFamily="17" charset="-128"/>
          </a:endParaRPr>
        </a:p>
        <a:p>
          <a:r>
            <a:rPr kumimoji="1" lang="ja-JP" altLang="en-US" sz="1600" u="none">
              <a:solidFill>
                <a:schemeClr val="tx1"/>
              </a:solidFill>
              <a:latin typeface="ＭＳ 明朝" panose="02020609040205080304" pitchFamily="17" charset="-128"/>
              <a:ea typeface="ＭＳ 明朝" panose="02020609040205080304" pitchFamily="17" charset="-128"/>
            </a:rPr>
            <a:t>　ます）。</a:t>
          </a:r>
          <a:endParaRPr kumimoji="1" lang="en-US" altLang="ja-JP" sz="1600" u="none">
            <a:solidFill>
              <a:schemeClr val="tx1"/>
            </a:solidFill>
            <a:latin typeface="ＭＳ 明朝" panose="02020609040205080304" pitchFamily="17" charset="-128"/>
            <a:ea typeface="ＭＳ 明朝" panose="02020609040205080304" pitchFamily="17" charset="-128"/>
          </a:endParaRPr>
        </a:p>
        <a:p>
          <a:endParaRPr kumimoji="1" lang="ja-JP" altLang="en-US" sz="1600" u="none">
            <a:solidFill>
              <a:schemeClr val="tx1"/>
            </a:solidFill>
            <a:latin typeface="ＭＳ 明朝" panose="02020609040205080304" pitchFamily="17" charset="-128"/>
            <a:ea typeface="ＭＳ 明朝" panose="02020609040205080304" pitchFamily="17" charset="-128"/>
          </a:endParaRPr>
        </a:p>
        <a:p>
          <a:r>
            <a:rPr kumimoji="1" lang="ja-JP" altLang="en-US" sz="1600" u="none">
              <a:solidFill>
                <a:schemeClr val="tx1"/>
              </a:solidFill>
              <a:latin typeface="ＭＳ 明朝" panose="02020609040205080304" pitchFamily="17" charset="-128"/>
              <a:ea typeface="ＭＳ 明朝" panose="02020609040205080304" pitchFamily="17" charset="-128"/>
            </a:rPr>
            <a:t>④交付対象施設は、令和６年</a:t>
          </a:r>
          <a:r>
            <a:rPr kumimoji="1" lang="en-US" altLang="ja-JP" sz="1600" u="none">
              <a:solidFill>
                <a:schemeClr val="tx1"/>
              </a:solidFill>
              <a:latin typeface="ＭＳ 明朝" panose="02020609040205080304" pitchFamily="17" charset="-128"/>
              <a:ea typeface="ＭＳ 明朝" panose="02020609040205080304" pitchFamily="17" charset="-128"/>
            </a:rPr>
            <a:t>(2024</a:t>
          </a:r>
          <a:r>
            <a:rPr kumimoji="1" lang="ja-JP" altLang="en-US" sz="1600" u="none">
              <a:solidFill>
                <a:schemeClr val="tx1"/>
              </a:solidFill>
              <a:latin typeface="ＭＳ 明朝" panose="02020609040205080304" pitchFamily="17" charset="-128"/>
              <a:ea typeface="ＭＳ 明朝" panose="02020609040205080304" pitchFamily="17" charset="-128"/>
            </a:rPr>
            <a:t>年</a:t>
          </a:r>
          <a:r>
            <a:rPr kumimoji="1" lang="en-US" altLang="ja-JP" sz="1600" u="none">
              <a:solidFill>
                <a:schemeClr val="tx1"/>
              </a:solidFill>
              <a:latin typeface="ＭＳ 明朝" panose="02020609040205080304" pitchFamily="17" charset="-128"/>
              <a:ea typeface="ＭＳ 明朝" panose="02020609040205080304" pitchFamily="17" charset="-128"/>
            </a:rPr>
            <a:t>)</a:t>
          </a:r>
          <a:r>
            <a:rPr kumimoji="1" lang="ja-JP" altLang="en-US" sz="1600" u="none">
              <a:solidFill>
                <a:schemeClr val="tx1"/>
              </a:solidFill>
              <a:latin typeface="ＭＳ 明朝" panose="02020609040205080304" pitchFamily="17" charset="-128"/>
              <a:ea typeface="ＭＳ 明朝" panose="02020609040205080304" pitchFamily="17" charset="-128"/>
            </a:rPr>
            <a:t>４月１日から令和７年</a:t>
          </a:r>
          <a:r>
            <a:rPr kumimoji="1" lang="en-US" altLang="ja-JP" sz="1600" u="none">
              <a:solidFill>
                <a:schemeClr val="tx1"/>
              </a:solidFill>
              <a:latin typeface="ＭＳ 明朝" panose="02020609040205080304" pitchFamily="17" charset="-128"/>
              <a:ea typeface="ＭＳ 明朝" panose="02020609040205080304" pitchFamily="17" charset="-128"/>
            </a:rPr>
            <a:t>(2025</a:t>
          </a:r>
          <a:r>
            <a:rPr kumimoji="1" lang="ja-JP" altLang="en-US" sz="1600" u="none">
              <a:solidFill>
                <a:schemeClr val="tx1"/>
              </a:solidFill>
              <a:latin typeface="ＭＳ 明朝" panose="02020609040205080304" pitchFamily="17" charset="-128"/>
              <a:ea typeface="ＭＳ 明朝" panose="02020609040205080304" pitchFamily="17" charset="-128"/>
            </a:rPr>
            <a:t>年</a:t>
          </a:r>
          <a:r>
            <a:rPr kumimoji="1" lang="en-US" altLang="ja-JP" sz="1600" u="none">
              <a:solidFill>
                <a:schemeClr val="tx1"/>
              </a:solidFill>
              <a:latin typeface="ＭＳ 明朝" panose="02020609040205080304" pitchFamily="17" charset="-128"/>
              <a:ea typeface="ＭＳ 明朝" panose="02020609040205080304" pitchFamily="17" charset="-128"/>
            </a:rPr>
            <a:t>)</a:t>
          </a:r>
        </a:p>
        <a:p>
          <a:r>
            <a:rPr kumimoji="1" lang="ja-JP" altLang="en-US" sz="1600" u="none">
              <a:solidFill>
                <a:schemeClr val="tx1"/>
              </a:solidFill>
              <a:latin typeface="ＭＳ 明朝" panose="02020609040205080304" pitchFamily="17" charset="-128"/>
              <a:ea typeface="ＭＳ 明朝" panose="02020609040205080304" pitchFamily="17" charset="-128"/>
            </a:rPr>
            <a:t>　３月</a:t>
          </a:r>
          <a:r>
            <a:rPr kumimoji="1" lang="en-US" altLang="ja-JP" sz="1600" u="none">
              <a:solidFill>
                <a:schemeClr val="tx1"/>
              </a:solidFill>
              <a:latin typeface="ＭＳ 明朝" panose="02020609040205080304" pitchFamily="17" charset="-128"/>
              <a:ea typeface="ＭＳ 明朝" panose="02020609040205080304" pitchFamily="17" charset="-128"/>
            </a:rPr>
            <a:t>31</a:t>
          </a:r>
          <a:r>
            <a:rPr kumimoji="1" lang="ja-JP" altLang="en-US" sz="1600" u="none">
              <a:solidFill>
                <a:schemeClr val="tx1"/>
              </a:solidFill>
              <a:latin typeface="ＭＳ 明朝" panose="02020609040205080304" pitchFamily="17" charset="-128"/>
              <a:ea typeface="ＭＳ 明朝" panose="02020609040205080304" pitchFamily="17" charset="-128"/>
            </a:rPr>
            <a:t>日までの</a:t>
          </a:r>
          <a:r>
            <a:rPr kumimoji="1" lang="ja-JP" altLang="en-US" sz="1600" u="none">
              <a:solidFill>
                <a:sysClr val="windowText" lastClr="000000"/>
              </a:solidFill>
              <a:latin typeface="ＭＳ 明朝" panose="02020609040205080304" pitchFamily="17" charset="-128"/>
              <a:ea typeface="ＭＳ 明朝" panose="02020609040205080304" pitchFamily="17" charset="-128"/>
            </a:rPr>
            <a:t>間に運営実態があり、物価高騰の影響を受けて費用</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が増加しています。</a:t>
          </a: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また、市町村等が実施する他の支援制度を利用しても、なお費用の</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増加分に足りません。</a:t>
          </a:r>
        </a:p>
        <a:p>
          <a:endParaRPr kumimoji="1" lang="ja-JP" altLang="en-US"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⑤申請内容に虚偽はありません。虚偽が判明した場合は、交付された</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支援金の返還に応じます。</a:t>
          </a:r>
        </a:p>
        <a:p>
          <a:endParaRPr kumimoji="1" lang="ja-JP" altLang="en-US"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⑥支援金の交付手続きに必要な範囲で、県から業務委託事業者に、申</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請者の個人情報を含む必要な情報が提供されること及び熊本県が運</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営するホームページ等で交付申請者の情報を公表することに同意し</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ます。</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⑦申請者は、交付要項第８条第</a:t>
          </a:r>
          <a:r>
            <a:rPr kumimoji="1" lang="en-US" altLang="ja-JP" sz="1600" u="none">
              <a:solidFill>
                <a:sysClr val="windowText" lastClr="000000"/>
              </a:solidFill>
              <a:latin typeface="ＭＳ 明朝" panose="02020609040205080304" pitchFamily="17" charset="-128"/>
              <a:ea typeface="ＭＳ 明朝" panose="02020609040205080304" pitchFamily="17" charset="-128"/>
            </a:rPr>
            <a:t>1</a:t>
          </a:r>
          <a:r>
            <a:rPr kumimoji="1" lang="ja-JP" altLang="en-US" sz="1600" u="none">
              <a:solidFill>
                <a:sysClr val="windowText" lastClr="000000"/>
              </a:solidFill>
              <a:latin typeface="ＭＳ 明朝" panose="02020609040205080304" pitchFamily="17" charset="-128"/>
              <a:ea typeface="ＭＳ 明朝" panose="02020609040205080304" pitchFamily="17" charset="-128"/>
            </a:rPr>
            <a:t>項に定める証拠書類等の保管を確実</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に行います。</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11206</xdr:colOff>
      <xdr:row>37</xdr:row>
      <xdr:rowOff>344581</xdr:rowOff>
    </xdr:from>
    <xdr:to>
      <xdr:col>15</xdr:col>
      <xdr:colOff>471935</xdr:colOff>
      <xdr:row>38</xdr:row>
      <xdr:rowOff>314990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726206" y="9660031"/>
          <a:ext cx="898879" cy="351409"/>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twoCellAnchor>
    <xdr:from>
      <xdr:col>16</xdr:col>
      <xdr:colOff>209550</xdr:colOff>
      <xdr:row>1</xdr:row>
      <xdr:rowOff>95249</xdr:rowOff>
    </xdr:from>
    <xdr:to>
      <xdr:col>16</xdr:col>
      <xdr:colOff>3038475</xdr:colOff>
      <xdr:row>6</xdr:row>
      <xdr:rowOff>9524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562850" y="276224"/>
          <a:ext cx="2828925" cy="1552575"/>
        </a:xfrm>
        <a:prstGeom prst="rect">
          <a:avLst/>
        </a:prstGeom>
        <a:solidFill>
          <a:schemeClr val="bg1"/>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オレンジ色の項目は必ず記入いただく必要があります。</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入力後は自動的に緑色になります。</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未入力項目がないようご注意ください。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280147</xdr:colOff>
      <xdr:row>40</xdr:row>
      <xdr:rowOff>0</xdr:rowOff>
    </xdr:from>
    <xdr:to>
      <xdr:col>12</xdr:col>
      <xdr:colOff>568147</xdr:colOff>
      <xdr:row>40</xdr:row>
      <xdr:rowOff>288000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6566647" y="10264588"/>
          <a:ext cx="288000" cy="288000"/>
        </a:xfrm>
        <a:prstGeom prst="ellipse">
          <a:avLst/>
        </a:prstGeom>
        <a:no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bg1">
                  <a:lumMod val="65000"/>
                </a:schemeClr>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13</xdr:col>
      <xdr:colOff>156882</xdr:colOff>
      <xdr:row>22</xdr:row>
      <xdr:rowOff>0</xdr:rowOff>
    </xdr:from>
    <xdr:to>
      <xdr:col>13</xdr:col>
      <xdr:colOff>444882</xdr:colOff>
      <xdr:row>22</xdr:row>
      <xdr:rowOff>288000</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7126941" y="5401235"/>
          <a:ext cx="288000" cy="288000"/>
        </a:xfrm>
        <a:prstGeom prst="ellipse">
          <a:avLst/>
        </a:prstGeom>
        <a:no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bg1">
                  <a:lumMod val="65000"/>
                </a:schemeClr>
              </a:solidFill>
              <a:latin typeface="ＭＳ ゴシック" panose="020B0609070205080204" pitchFamily="49" charset="-128"/>
              <a:ea typeface="ＭＳ ゴシック" panose="020B0609070205080204" pitchFamily="49"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304800</xdr:colOff>
      <xdr:row>17</xdr:row>
      <xdr:rowOff>123825</xdr:rowOff>
    </xdr:from>
    <xdr:to>
      <xdr:col>8</xdr:col>
      <xdr:colOff>504825</xdr:colOff>
      <xdr:row>47</xdr:row>
      <xdr:rowOff>9525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81025" y="4305300"/>
          <a:ext cx="5857875" cy="5314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495300</xdr:colOff>
      <xdr:row>23</xdr:row>
      <xdr:rowOff>66675</xdr:rowOff>
    </xdr:from>
    <xdr:to>
      <xdr:col>8</xdr:col>
      <xdr:colOff>285750</xdr:colOff>
      <xdr:row>43</xdr:row>
      <xdr:rowOff>85724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71525" y="5334000"/>
          <a:ext cx="5448300" cy="3638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666750</xdr:colOff>
      <xdr:row>22</xdr:row>
      <xdr:rowOff>19050</xdr:rowOff>
    </xdr:from>
    <xdr:to>
      <xdr:col>6</xdr:col>
      <xdr:colOff>371475</xdr:colOff>
      <xdr:row>23</xdr:row>
      <xdr:rowOff>171450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457450" y="5105400"/>
          <a:ext cx="21907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oneCellAnchor>
    <xdr:from>
      <xdr:col>1</xdr:col>
      <xdr:colOff>638175</xdr:colOff>
      <xdr:row>25</xdr:row>
      <xdr:rowOff>28575</xdr:rowOff>
    </xdr:from>
    <xdr:ext cx="748923" cy="275717"/>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914400" y="565785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200025</xdr:colOff>
      <xdr:row>26</xdr:row>
      <xdr:rowOff>76200</xdr:rowOff>
    </xdr:from>
    <xdr:ext cx="3993401" cy="275717"/>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162050" y="5886450"/>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800101</xdr:colOff>
      <xdr:row>29</xdr:row>
      <xdr:rowOff>152400</xdr:rowOff>
    </xdr:from>
    <xdr:ext cx="466794" cy="275717"/>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419476" y="65055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609601</xdr:colOff>
      <xdr:row>29</xdr:row>
      <xdr:rowOff>142875</xdr:rowOff>
    </xdr:from>
    <xdr:ext cx="748923" cy="275717"/>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886326" y="649605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5</xdr:col>
      <xdr:colOff>9527</xdr:colOff>
      <xdr:row>30</xdr:row>
      <xdr:rowOff>171450</xdr:rowOff>
    </xdr:from>
    <xdr:ext cx="1428750" cy="275717"/>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457577" y="67056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666752</xdr:colOff>
      <xdr:row>31</xdr:row>
      <xdr:rowOff>28575</xdr:rowOff>
    </xdr:from>
    <xdr:ext cx="1428750" cy="275717"/>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4943477" y="67437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twoCellAnchor>
    <xdr:from>
      <xdr:col>3</xdr:col>
      <xdr:colOff>762000</xdr:colOff>
      <xdr:row>24</xdr:row>
      <xdr:rowOff>133350</xdr:rowOff>
    </xdr:from>
    <xdr:to>
      <xdr:col>6</xdr:col>
      <xdr:colOff>428625</xdr:colOff>
      <xdr:row>29</xdr:row>
      <xdr:rowOff>104776</xdr:rowOff>
    </xdr:to>
    <xdr:sp macro="" textlink="">
      <xdr:nvSpPr>
        <xdr:cNvPr id="13" name="右矢印吹き出し 12">
          <a:extLst>
            <a:ext uri="{FF2B5EF4-FFF2-40B4-BE49-F238E27FC236}">
              <a16:creationId xmlns:a16="http://schemas.microsoft.com/office/drawing/2014/main" id="{00000000-0008-0000-0300-00000D000000}"/>
            </a:ext>
          </a:extLst>
        </xdr:cNvPr>
        <xdr:cNvSpPr/>
      </xdr:nvSpPr>
      <xdr:spPr>
        <a:xfrm flipH="1">
          <a:off x="2552700" y="5581650"/>
          <a:ext cx="2152650" cy="876301"/>
        </a:xfrm>
        <a:prstGeom prst="rightArrowCallout">
          <a:avLst>
            <a:gd name="adj1" fmla="val 25000"/>
            <a:gd name="adj2" fmla="val 25000"/>
            <a:gd name="adj3" fmla="val 25000"/>
            <a:gd name="adj4" fmla="val 78310"/>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この名義と申請書の受取口座名義が一致しておく必要があります。</a:t>
          </a:r>
        </a:p>
      </xdr:txBody>
    </xdr:sp>
    <xdr:clientData/>
  </xdr:twoCellAnchor>
  <xdr:twoCellAnchor>
    <xdr:from>
      <xdr:col>6</xdr:col>
      <xdr:colOff>447676</xdr:colOff>
      <xdr:row>32</xdr:row>
      <xdr:rowOff>66675</xdr:rowOff>
    </xdr:from>
    <xdr:to>
      <xdr:col>8</xdr:col>
      <xdr:colOff>68326</xdr:colOff>
      <xdr:row>34</xdr:row>
      <xdr:rowOff>47625</xdr:rowOff>
    </xdr:to>
    <xdr:sp macro="" textlink="">
      <xdr:nvSpPr>
        <xdr:cNvPr id="14" name="上矢印吹き出し 13">
          <a:extLst>
            <a:ext uri="{FF2B5EF4-FFF2-40B4-BE49-F238E27FC236}">
              <a16:creationId xmlns:a16="http://schemas.microsoft.com/office/drawing/2014/main" id="{00000000-0008-0000-0300-00000E000000}"/>
            </a:ext>
          </a:extLst>
        </xdr:cNvPr>
        <xdr:cNvSpPr/>
      </xdr:nvSpPr>
      <xdr:spPr>
        <a:xfrm>
          <a:off x="4724401" y="6962775"/>
          <a:ext cx="1278000" cy="342900"/>
        </a:xfrm>
        <a:prstGeom prst="upArrowCallou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400051</xdr:colOff>
      <xdr:row>32</xdr:row>
      <xdr:rowOff>66675</xdr:rowOff>
    </xdr:from>
    <xdr:to>
      <xdr:col>6</xdr:col>
      <xdr:colOff>20701</xdr:colOff>
      <xdr:row>34</xdr:row>
      <xdr:rowOff>47625</xdr:rowOff>
    </xdr:to>
    <xdr:sp macro="" textlink="">
      <xdr:nvSpPr>
        <xdr:cNvPr id="15" name="上矢印吹き出し 14">
          <a:extLst>
            <a:ext uri="{FF2B5EF4-FFF2-40B4-BE49-F238E27FC236}">
              <a16:creationId xmlns:a16="http://schemas.microsoft.com/office/drawing/2014/main" id="{00000000-0008-0000-0300-00000F000000}"/>
            </a:ext>
          </a:extLst>
        </xdr:cNvPr>
        <xdr:cNvSpPr/>
      </xdr:nvSpPr>
      <xdr:spPr>
        <a:xfrm>
          <a:off x="3019426" y="6962775"/>
          <a:ext cx="1278000" cy="342900"/>
        </a:xfrm>
        <a:prstGeom prst="upArrowCallou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oneCellAnchor>
    <xdr:from>
      <xdr:col>2</xdr:col>
      <xdr:colOff>285750</xdr:colOff>
      <xdr:row>34</xdr:row>
      <xdr:rowOff>38100</xdr:rowOff>
    </xdr:from>
    <xdr:ext cx="1005403" cy="542456"/>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247775" y="7296150"/>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276225</xdr:colOff>
      <xdr:row>38</xdr:row>
      <xdr:rowOff>66675</xdr:rowOff>
    </xdr:from>
    <xdr:ext cx="607859" cy="275717"/>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238250" y="80486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381001</xdr:colOff>
      <xdr:row>39</xdr:row>
      <xdr:rowOff>142875</xdr:rowOff>
    </xdr:from>
    <xdr:ext cx="1428750" cy="275717"/>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343026" y="83058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3</xdr:col>
      <xdr:colOff>447674</xdr:colOff>
      <xdr:row>39</xdr:row>
      <xdr:rowOff>85725</xdr:rowOff>
    </xdr:from>
    <xdr:to>
      <xdr:col>4</xdr:col>
      <xdr:colOff>714375</xdr:colOff>
      <xdr:row>41</xdr:row>
      <xdr:rowOff>76200</xdr:rowOff>
    </xdr:to>
    <xdr:sp macro="" textlink="">
      <xdr:nvSpPr>
        <xdr:cNvPr id="19" name="右矢印吹き出し 18">
          <a:extLst>
            <a:ext uri="{FF2B5EF4-FFF2-40B4-BE49-F238E27FC236}">
              <a16:creationId xmlns:a16="http://schemas.microsoft.com/office/drawing/2014/main" id="{00000000-0008-0000-0300-000013000000}"/>
            </a:ext>
          </a:extLst>
        </xdr:cNvPr>
        <xdr:cNvSpPr/>
      </xdr:nvSpPr>
      <xdr:spPr>
        <a:xfrm flipH="1">
          <a:off x="2238374" y="8248650"/>
          <a:ext cx="1095376" cy="352425"/>
        </a:xfrm>
        <a:prstGeom prst="rightArrowCallout">
          <a:avLst>
            <a:gd name="adj1" fmla="val 25000"/>
            <a:gd name="adj2" fmla="val 25000"/>
            <a:gd name="adj3" fmla="val 25000"/>
            <a:gd name="adj4" fmla="val 78310"/>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438148</xdr:colOff>
      <xdr:row>35</xdr:row>
      <xdr:rowOff>57150</xdr:rowOff>
    </xdr:from>
    <xdr:to>
      <xdr:col>5</xdr:col>
      <xdr:colOff>57149</xdr:colOff>
      <xdr:row>37</xdr:row>
      <xdr:rowOff>47625</xdr:rowOff>
    </xdr:to>
    <xdr:sp macro="" textlink="">
      <xdr:nvSpPr>
        <xdr:cNvPr id="20" name="右矢印吹き出し 19">
          <a:extLst>
            <a:ext uri="{FF2B5EF4-FFF2-40B4-BE49-F238E27FC236}">
              <a16:creationId xmlns:a16="http://schemas.microsoft.com/office/drawing/2014/main" id="{00000000-0008-0000-0300-000014000000}"/>
            </a:ext>
          </a:extLst>
        </xdr:cNvPr>
        <xdr:cNvSpPr/>
      </xdr:nvSpPr>
      <xdr:spPr>
        <a:xfrm flipH="1">
          <a:off x="2228848" y="7496175"/>
          <a:ext cx="1276351" cy="352425"/>
        </a:xfrm>
        <a:prstGeom prst="rightArrowCallout">
          <a:avLst>
            <a:gd name="adj1" fmla="val 25000"/>
            <a:gd name="adj2" fmla="val 25000"/>
            <a:gd name="adj3" fmla="val 25000"/>
            <a:gd name="adj4" fmla="val 78310"/>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U86"/>
  <sheetViews>
    <sheetView showGridLines="0" tabSelected="1" topLeftCell="A22" zoomScaleNormal="100" zoomScaleSheetLayoutView="100" workbookViewId="0">
      <selection activeCell="M30" sqref="M30"/>
    </sheetView>
  </sheetViews>
  <sheetFormatPr defaultColWidth="8.75" defaultRowHeight="14"/>
  <cols>
    <col min="1" max="1" width="5" style="1" customWidth="1"/>
    <col min="2" max="2" width="8.75" style="1"/>
    <col min="3" max="7" width="5.75" style="1" customWidth="1"/>
    <col min="8" max="8" width="6.08203125" style="1" customWidth="1"/>
    <col min="9" max="10" width="5.75" style="1" customWidth="1"/>
    <col min="11" max="11" width="6.33203125" style="1" customWidth="1"/>
    <col min="12" max="15" width="5.75" style="1" customWidth="1"/>
    <col min="16" max="16" width="7" style="1" customWidth="1"/>
    <col min="17" max="17" width="40.25" style="168" customWidth="1"/>
    <col min="18" max="18" width="8.75" style="2"/>
    <col min="19" max="19" width="24.08203125" style="3" customWidth="1"/>
    <col min="20" max="16384" width="8.75" style="1"/>
  </cols>
  <sheetData>
    <row r="1" spans="2:19">
      <c r="B1" s="101" t="s">
        <v>11</v>
      </c>
      <c r="K1" s="109" t="s">
        <v>168</v>
      </c>
    </row>
    <row r="2" spans="2:19" ht="17.5" customHeight="1">
      <c r="B2" s="108"/>
      <c r="C2" s="108"/>
      <c r="D2" s="108"/>
      <c r="E2" s="108"/>
      <c r="F2" s="108"/>
      <c r="G2" s="108"/>
      <c r="H2" s="108"/>
      <c r="I2" s="108"/>
      <c r="J2" s="108"/>
      <c r="K2" s="182" t="s">
        <v>164</v>
      </c>
      <c r="L2" s="183"/>
      <c r="M2" s="184" t="s">
        <v>2633</v>
      </c>
      <c r="N2" s="185"/>
      <c r="O2" s="185"/>
      <c r="P2" s="186"/>
      <c r="Q2" s="169"/>
      <c r="R2" s="2" t="s">
        <v>165</v>
      </c>
      <c r="S2" s="3">
        <f>P2</f>
        <v>0</v>
      </c>
    </row>
    <row r="3" spans="2:19" ht="33" customHeight="1">
      <c r="B3" s="108" t="s">
        <v>2631</v>
      </c>
      <c r="C3" s="108"/>
      <c r="D3" s="108"/>
      <c r="E3" s="108"/>
      <c r="F3" s="108"/>
      <c r="G3" s="108"/>
      <c r="H3" s="108"/>
      <c r="I3" s="108"/>
      <c r="J3" s="108"/>
      <c r="K3" s="108"/>
      <c r="L3" s="187"/>
      <c r="M3" s="188"/>
      <c r="N3" s="188"/>
      <c r="O3" s="188"/>
      <c r="P3" s="188"/>
      <c r="Q3" s="169"/>
    </row>
    <row r="4" spans="2:19" ht="49.9" customHeight="1">
      <c r="B4" s="189" t="s">
        <v>2700</v>
      </c>
      <c r="C4" s="190"/>
      <c r="D4" s="190"/>
      <c r="E4" s="190"/>
      <c r="F4" s="190"/>
      <c r="G4" s="190"/>
      <c r="H4" s="190"/>
      <c r="I4" s="190"/>
      <c r="J4" s="190"/>
      <c r="K4" s="190"/>
      <c r="L4" s="190"/>
      <c r="M4" s="190"/>
      <c r="N4" s="190"/>
      <c r="O4" s="190"/>
      <c r="P4" s="190"/>
      <c r="Q4" s="169"/>
    </row>
    <row r="5" spans="2:19" ht="9" customHeight="1">
      <c r="B5" s="110"/>
      <c r="C5" s="110"/>
      <c r="D5" s="111"/>
      <c r="E5" s="110"/>
      <c r="F5" s="110"/>
      <c r="G5" s="110"/>
      <c r="H5" s="110"/>
      <c r="I5" s="110"/>
      <c r="J5" s="110"/>
      <c r="K5" s="110"/>
      <c r="L5" s="110"/>
      <c r="M5" s="110"/>
      <c r="N5" s="110"/>
      <c r="O5" s="110"/>
      <c r="P5" s="108"/>
      <c r="Q5" s="169"/>
    </row>
    <row r="6" spans="2:19" ht="20.25" customHeight="1">
      <c r="B6" s="108" t="s">
        <v>13</v>
      </c>
      <c r="C6" s="191"/>
      <c r="D6" s="191"/>
      <c r="E6" s="191"/>
      <c r="F6" s="191"/>
      <c r="G6" s="112"/>
      <c r="H6" s="112"/>
      <c r="I6" s="108"/>
      <c r="J6" s="108"/>
      <c r="K6" s="108"/>
      <c r="L6" s="108"/>
      <c r="M6" s="108"/>
      <c r="N6" s="108"/>
      <c r="O6" s="108"/>
      <c r="P6" s="108"/>
      <c r="Q6" s="169"/>
      <c r="R6" s="2" t="s">
        <v>108</v>
      </c>
      <c r="S6" s="4">
        <f>C6</f>
        <v>0</v>
      </c>
    </row>
    <row r="7" spans="2:19">
      <c r="B7" s="110"/>
      <c r="C7" s="110"/>
      <c r="D7" s="111"/>
      <c r="E7" s="110"/>
      <c r="F7" s="110"/>
      <c r="G7" s="110"/>
      <c r="H7" s="110"/>
      <c r="I7" s="110"/>
      <c r="J7" s="110"/>
      <c r="K7" s="110"/>
      <c r="L7" s="110"/>
      <c r="M7" s="110"/>
      <c r="N7" s="110"/>
      <c r="O7" s="110"/>
      <c r="P7" s="108"/>
      <c r="Q7" s="169"/>
      <c r="R7" s="2" t="s">
        <v>125</v>
      </c>
      <c r="S7" s="3" t="str">
        <f>DBCS(J10)</f>
        <v/>
      </c>
    </row>
    <row r="8" spans="2:19" ht="18" customHeight="1">
      <c r="B8" s="110"/>
      <c r="C8" s="108"/>
      <c r="E8" s="192" t="s">
        <v>2706</v>
      </c>
      <c r="F8" s="193"/>
      <c r="G8" s="193"/>
      <c r="H8" s="194"/>
      <c r="I8" s="173" t="s">
        <v>19</v>
      </c>
      <c r="J8" s="200"/>
      <c r="K8" s="200"/>
      <c r="L8" s="174" t="s">
        <v>20</v>
      </c>
      <c r="M8" s="198"/>
      <c r="N8" s="198"/>
      <c r="O8" s="198"/>
      <c r="P8" s="199"/>
      <c r="Q8" s="169"/>
      <c r="R8" s="2" t="s">
        <v>111</v>
      </c>
      <c r="S8" s="3" t="str">
        <f>DBCS(J9)</f>
        <v/>
      </c>
    </row>
    <row r="9" spans="2:19" ht="18" customHeight="1">
      <c r="B9" s="110"/>
      <c r="C9" s="108"/>
      <c r="E9" s="195"/>
      <c r="F9" s="196"/>
      <c r="G9" s="196"/>
      <c r="H9" s="197"/>
      <c r="I9" s="201"/>
      <c r="J9" s="202"/>
      <c r="K9" s="202"/>
      <c r="L9" s="202"/>
      <c r="M9" s="202"/>
      <c r="N9" s="202"/>
      <c r="O9" s="202"/>
      <c r="P9" s="203"/>
      <c r="Q9" s="170" t="s">
        <v>2719</v>
      </c>
      <c r="R9" s="2" t="s">
        <v>112</v>
      </c>
      <c r="S9" s="3">
        <f>J12</f>
        <v>0</v>
      </c>
    </row>
    <row r="10" spans="2:19" ht="18" customHeight="1">
      <c r="B10" s="110"/>
      <c r="C10" s="108"/>
      <c r="E10" s="242" t="s">
        <v>2710</v>
      </c>
      <c r="F10" s="243"/>
      <c r="G10" s="243"/>
      <c r="H10" s="244"/>
      <c r="I10" s="204"/>
      <c r="J10" s="205"/>
      <c r="K10" s="205"/>
      <c r="L10" s="205"/>
      <c r="M10" s="205"/>
      <c r="N10" s="205"/>
      <c r="O10" s="205"/>
      <c r="P10" s="206"/>
      <c r="Q10" s="169"/>
      <c r="R10" s="2" t="s">
        <v>109</v>
      </c>
      <c r="S10" s="3" t="str">
        <f>DBCS(J11)</f>
        <v/>
      </c>
    </row>
    <row r="11" spans="2:19" ht="18" customHeight="1">
      <c r="B11" s="110"/>
      <c r="C11" s="108"/>
      <c r="E11" s="242" t="s">
        <v>2711</v>
      </c>
      <c r="F11" s="243"/>
      <c r="G11" s="243"/>
      <c r="H11" s="244"/>
      <c r="I11" s="204"/>
      <c r="J11" s="205"/>
      <c r="K11" s="205"/>
      <c r="L11" s="205"/>
      <c r="M11" s="205"/>
      <c r="N11" s="205"/>
      <c r="O11" s="205"/>
      <c r="P11" s="206"/>
      <c r="Q11" s="170"/>
      <c r="R11" s="2" t="s">
        <v>110</v>
      </c>
      <c r="S11" s="3" t="str">
        <f>ASC(K8&amp;M8)</f>
        <v/>
      </c>
    </row>
    <row r="12" spans="2:19" ht="18" customHeight="1">
      <c r="B12" s="110"/>
      <c r="C12" s="108"/>
      <c r="E12" s="242" t="s">
        <v>2707</v>
      </c>
      <c r="F12" s="243"/>
      <c r="G12" s="243"/>
      <c r="H12" s="244"/>
      <c r="I12" s="172" t="s">
        <v>2708</v>
      </c>
      <c r="J12" s="245"/>
      <c r="K12" s="247"/>
      <c r="L12" s="171" t="s">
        <v>2709</v>
      </c>
      <c r="M12" s="245"/>
      <c r="N12" s="246"/>
      <c r="O12" s="246"/>
      <c r="P12" s="247"/>
      <c r="Q12" s="238" t="s">
        <v>2718</v>
      </c>
      <c r="R12" s="2" t="s">
        <v>113</v>
      </c>
      <c r="S12" s="3">
        <f>M12</f>
        <v>0</v>
      </c>
    </row>
    <row r="13" spans="2:19">
      <c r="B13" s="110"/>
      <c r="C13" s="110"/>
      <c r="D13" s="110"/>
      <c r="E13" s="110"/>
      <c r="F13" s="110"/>
      <c r="G13" s="110"/>
      <c r="H13" s="108"/>
      <c r="I13" s="110"/>
      <c r="J13" s="110"/>
      <c r="K13" s="110"/>
      <c r="L13" s="110"/>
      <c r="M13" s="110"/>
      <c r="N13" s="110"/>
      <c r="O13" s="110"/>
      <c r="P13" s="108"/>
      <c r="Q13" s="238"/>
      <c r="R13" s="2" t="s">
        <v>116</v>
      </c>
      <c r="S13" s="3">
        <f>E15</f>
        <v>0</v>
      </c>
    </row>
    <row r="14" spans="2:19">
      <c r="B14" s="180" t="s">
        <v>2714</v>
      </c>
      <c r="C14" s="181"/>
      <c r="D14" s="181"/>
      <c r="E14" s="181"/>
      <c r="F14" s="181"/>
      <c r="G14" s="181"/>
      <c r="H14" s="181"/>
      <c r="I14" s="181"/>
      <c r="J14" s="181"/>
      <c r="K14" s="181"/>
      <c r="L14" s="181"/>
      <c r="M14" s="181"/>
      <c r="N14" s="181"/>
      <c r="O14" s="181"/>
      <c r="P14" s="181"/>
      <c r="Q14" s="170"/>
      <c r="R14" s="2" t="s">
        <v>117</v>
      </c>
      <c r="S14" s="3">
        <f>L15</f>
        <v>0</v>
      </c>
    </row>
    <row r="15" spans="2:19" ht="18" customHeight="1">
      <c r="B15" s="209" t="s">
        <v>14</v>
      </c>
      <c r="C15" s="210"/>
      <c r="D15" s="210"/>
      <c r="E15" s="211"/>
      <c r="F15" s="212"/>
      <c r="G15" s="212"/>
      <c r="H15" s="213"/>
      <c r="I15" s="214" t="s">
        <v>114</v>
      </c>
      <c r="J15" s="215"/>
      <c r="K15" s="216"/>
      <c r="L15" s="176"/>
      <c r="M15" s="174" t="s">
        <v>20</v>
      </c>
      <c r="N15" s="177"/>
      <c r="O15" s="174" t="s">
        <v>20</v>
      </c>
      <c r="P15" s="178"/>
      <c r="Q15" s="169"/>
      <c r="R15" s="2" t="s">
        <v>118</v>
      </c>
      <c r="S15" s="3">
        <f>E16</f>
        <v>0</v>
      </c>
    </row>
    <row r="16" spans="2:19" ht="18" customHeight="1">
      <c r="B16" s="209" t="s">
        <v>15</v>
      </c>
      <c r="C16" s="210"/>
      <c r="D16" s="210"/>
      <c r="E16" s="211"/>
      <c r="F16" s="212"/>
      <c r="G16" s="212"/>
      <c r="H16" s="213"/>
      <c r="I16" s="214" t="s">
        <v>115</v>
      </c>
      <c r="J16" s="215"/>
      <c r="K16" s="216"/>
      <c r="L16" s="176"/>
      <c r="M16" s="174" t="s">
        <v>20</v>
      </c>
      <c r="N16" s="177"/>
      <c r="O16" s="174" t="s">
        <v>20</v>
      </c>
      <c r="P16" s="178"/>
      <c r="Q16" s="169"/>
      <c r="R16" s="2" t="s">
        <v>119</v>
      </c>
      <c r="S16" s="3">
        <f>L16</f>
        <v>0</v>
      </c>
    </row>
    <row r="17" spans="2:20" ht="18" customHeight="1">
      <c r="B17" s="209" t="s">
        <v>16</v>
      </c>
      <c r="C17" s="210"/>
      <c r="D17" s="210"/>
      <c r="E17" s="217"/>
      <c r="F17" s="212"/>
      <c r="G17" s="212"/>
      <c r="H17" s="212"/>
      <c r="I17" s="212"/>
      <c r="J17" s="212"/>
      <c r="K17" s="212"/>
      <c r="L17" s="212"/>
      <c r="M17" s="212"/>
      <c r="N17" s="212"/>
      <c r="O17" s="212"/>
      <c r="P17" s="213"/>
      <c r="Q17" s="169"/>
      <c r="R17" s="2" t="s">
        <v>120</v>
      </c>
      <c r="S17" s="3" t="str">
        <f>ASC(E17)</f>
        <v/>
      </c>
    </row>
    <row r="18" spans="2:20">
      <c r="B18" s="108"/>
      <c r="C18" s="108"/>
      <c r="D18" s="108"/>
      <c r="E18" s="108"/>
      <c r="F18" s="108"/>
      <c r="G18" s="108"/>
      <c r="H18" s="108"/>
      <c r="I18" s="108"/>
      <c r="J18" s="108"/>
      <c r="K18" s="108"/>
      <c r="L18" s="108"/>
      <c r="M18" s="108"/>
      <c r="N18" s="108"/>
      <c r="O18" s="108"/>
      <c r="P18" s="108"/>
      <c r="Q18" s="169"/>
    </row>
    <row r="19" spans="2:20" ht="26.25" customHeight="1">
      <c r="B19" s="218" t="s">
        <v>21</v>
      </c>
      <c r="C19" s="207"/>
      <c r="D19" s="207"/>
      <c r="E19" s="207"/>
      <c r="F19" s="207"/>
      <c r="G19" s="207"/>
      <c r="H19" s="207"/>
      <c r="I19" s="207"/>
      <c r="J19" s="207"/>
      <c r="K19" s="207"/>
      <c r="L19" s="207"/>
      <c r="M19" s="207"/>
      <c r="N19" s="207"/>
      <c r="O19" s="207"/>
      <c r="P19" s="207"/>
      <c r="Q19" s="169"/>
    </row>
    <row r="20" spans="2:20" ht="13.9" customHeight="1">
      <c r="B20" s="114"/>
      <c r="C20" s="108"/>
      <c r="D20" s="108"/>
      <c r="E20" s="115"/>
      <c r="F20" s="115"/>
      <c r="G20" s="115"/>
      <c r="H20" s="115"/>
      <c r="I20" s="115"/>
      <c r="J20" s="115"/>
      <c r="K20" s="115"/>
      <c r="L20" s="115"/>
      <c r="M20" s="115"/>
      <c r="N20" s="115"/>
      <c r="O20" s="115"/>
      <c r="P20" s="108"/>
      <c r="Q20" s="169"/>
    </row>
    <row r="21" spans="2:20" ht="25.15" customHeight="1">
      <c r="B21" s="108"/>
      <c r="C21" s="108"/>
      <c r="D21" s="219" t="s">
        <v>6</v>
      </c>
      <c r="E21" s="219"/>
      <c r="F21" s="220">
        <f>'②申請・実績一覧 （必須）'!J36</f>
        <v>0</v>
      </c>
      <c r="G21" s="221"/>
      <c r="H21" s="221"/>
      <c r="I21" s="222"/>
      <c r="J21" s="116" t="s">
        <v>1</v>
      </c>
      <c r="K21" s="108" t="s">
        <v>8</v>
      </c>
      <c r="L21" s="108"/>
      <c r="M21" s="108"/>
      <c r="N21" s="108"/>
      <c r="O21" s="108"/>
      <c r="P21" s="108"/>
      <c r="Q21" s="169"/>
      <c r="R21" s="2" t="s">
        <v>143</v>
      </c>
      <c r="S21" s="5">
        <f>F21</f>
        <v>0</v>
      </c>
    </row>
    <row r="22" spans="2:20">
      <c r="B22" s="108"/>
      <c r="C22" s="108"/>
      <c r="D22" s="108"/>
      <c r="E22" s="108"/>
      <c r="F22" s="108"/>
      <c r="G22" s="108"/>
      <c r="H22" s="108"/>
      <c r="I22" s="108"/>
      <c r="J22" s="108"/>
      <c r="K22" s="108"/>
      <c r="L22" s="108"/>
      <c r="M22" s="108"/>
      <c r="N22" s="108"/>
      <c r="O22" s="108"/>
      <c r="P22" s="108"/>
      <c r="Q22" s="169"/>
    </row>
    <row r="23" spans="2:20" ht="30" customHeight="1">
      <c r="B23" s="207" t="s">
        <v>2626</v>
      </c>
      <c r="C23" s="208"/>
      <c r="D23" s="208"/>
      <c r="E23" s="208"/>
      <c r="F23" s="208"/>
      <c r="G23" s="208"/>
      <c r="H23" s="208"/>
      <c r="I23" s="208"/>
      <c r="J23" s="208"/>
      <c r="K23" s="208"/>
      <c r="L23" s="208"/>
      <c r="M23" s="208"/>
      <c r="N23" s="208"/>
      <c r="O23" s="208"/>
      <c r="P23" s="208"/>
      <c r="Q23" s="169"/>
    </row>
    <row r="24" spans="2:20" ht="24.75" customHeight="1">
      <c r="B24" s="108"/>
      <c r="C24" s="225" t="s">
        <v>9</v>
      </c>
      <c r="D24" s="226"/>
      <c r="E24" s="6"/>
      <c r="F24" s="108"/>
      <c r="G24" s="117"/>
      <c r="H24" s="117"/>
      <c r="I24" s="117"/>
      <c r="J24" s="117"/>
      <c r="K24" s="117"/>
      <c r="L24" s="117"/>
      <c r="M24" s="117"/>
      <c r="N24" s="117"/>
      <c r="O24" s="117"/>
      <c r="P24" s="108"/>
      <c r="Q24" s="169"/>
      <c r="R24" s="2" t="s">
        <v>144</v>
      </c>
      <c r="S24" s="3">
        <f>E24</f>
        <v>0</v>
      </c>
    </row>
    <row r="25" spans="2:20" ht="5.5" customHeight="1">
      <c r="B25" s="108"/>
      <c r="C25" s="108"/>
      <c r="D25" s="108"/>
      <c r="E25" s="108"/>
      <c r="F25" s="108"/>
      <c r="G25" s="108"/>
      <c r="H25" s="108"/>
      <c r="I25" s="108"/>
      <c r="J25" s="108"/>
      <c r="K25" s="108"/>
      <c r="L25" s="108"/>
      <c r="M25" s="108"/>
      <c r="N25" s="108"/>
      <c r="O25" s="108"/>
      <c r="P25" s="108"/>
      <c r="Q25" s="169"/>
    </row>
    <row r="26" spans="2:20" ht="5.5" customHeight="1">
      <c r="B26" s="108"/>
      <c r="C26" s="108"/>
      <c r="D26" s="108"/>
      <c r="E26" s="108"/>
      <c r="F26" s="108"/>
      <c r="G26" s="108"/>
      <c r="H26" s="108"/>
      <c r="I26" s="108"/>
      <c r="J26" s="108"/>
      <c r="K26" s="108"/>
      <c r="L26" s="108"/>
      <c r="M26" s="108"/>
      <c r="N26" s="108"/>
      <c r="O26" s="108"/>
      <c r="P26" s="108"/>
      <c r="Q26" s="169"/>
    </row>
    <row r="27" spans="2:20" ht="5.5" customHeight="1">
      <c r="B27" s="108"/>
      <c r="C27" s="108"/>
      <c r="D27" s="108"/>
      <c r="E27" s="108"/>
      <c r="F27" s="108"/>
      <c r="G27" s="108"/>
      <c r="H27" s="108"/>
      <c r="I27" s="108"/>
      <c r="J27" s="108"/>
      <c r="K27" s="108"/>
      <c r="L27" s="108"/>
      <c r="M27" s="108"/>
      <c r="N27" s="108"/>
      <c r="O27" s="108"/>
      <c r="P27" s="108"/>
      <c r="Q27" s="169"/>
    </row>
    <row r="28" spans="2:20" ht="5.5" customHeight="1">
      <c r="B28" s="108"/>
      <c r="C28" s="108"/>
      <c r="D28" s="108"/>
      <c r="E28" s="108"/>
      <c r="F28" s="108"/>
      <c r="G28" s="108"/>
      <c r="H28" s="108"/>
      <c r="I28" s="108"/>
      <c r="J28" s="108"/>
      <c r="K28" s="108"/>
      <c r="L28" s="108"/>
      <c r="M28" s="108"/>
      <c r="N28" s="108"/>
      <c r="O28" s="108"/>
      <c r="P28" s="108"/>
      <c r="Q28" s="169"/>
    </row>
    <row r="29" spans="2:20" ht="17.5" customHeight="1">
      <c r="B29" s="108" t="s">
        <v>192</v>
      </c>
      <c r="C29" s="108"/>
      <c r="D29" s="108"/>
      <c r="E29" s="108"/>
      <c r="F29" s="108"/>
      <c r="G29" s="108"/>
      <c r="H29" s="108"/>
      <c r="I29" s="108"/>
      <c r="J29" s="108"/>
      <c r="K29" s="108"/>
      <c r="L29" s="108"/>
      <c r="M29" s="108"/>
      <c r="N29" s="108"/>
      <c r="O29" s="108"/>
      <c r="P29" s="108"/>
      <c r="Q29" s="169"/>
      <c r="R29" s="2" t="s">
        <v>153</v>
      </c>
      <c r="S29" s="3">
        <f>E31</f>
        <v>0</v>
      </c>
    </row>
    <row r="30" spans="2:20">
      <c r="B30" s="108" t="s">
        <v>2722</v>
      </c>
      <c r="C30" s="108"/>
      <c r="D30" s="108"/>
      <c r="E30" s="108"/>
      <c r="F30" s="108"/>
      <c r="G30" s="108"/>
      <c r="H30" s="108"/>
      <c r="I30" s="108"/>
      <c r="J30" s="108"/>
      <c r="K30" s="108"/>
      <c r="L30" s="108"/>
      <c r="M30" s="108"/>
      <c r="N30" s="108"/>
      <c r="O30" s="118" t="s">
        <v>2615</v>
      </c>
      <c r="Q30" s="169"/>
      <c r="R30" s="2" t="s">
        <v>145</v>
      </c>
      <c r="S30" s="3" t="str">
        <f>J31&amp;K31&amp;L31&amp;M31</f>
        <v/>
      </c>
      <c r="T30" s="1" t="str">
        <f>IF(S30="","",VLOOKUP(S30,金融機関コード,2,FALSE))</f>
        <v/>
      </c>
    </row>
    <row r="31" spans="2:20" ht="25.15" customHeight="1">
      <c r="B31" s="108"/>
      <c r="C31" s="227" t="s">
        <v>2</v>
      </c>
      <c r="D31" s="228"/>
      <c r="E31" s="229"/>
      <c r="F31" s="230"/>
      <c r="G31" s="230"/>
      <c r="H31" s="231" t="s">
        <v>3</v>
      </c>
      <c r="I31" s="232"/>
      <c r="J31" s="6"/>
      <c r="K31" s="6"/>
      <c r="L31" s="6"/>
      <c r="M31" s="6"/>
      <c r="N31" s="2"/>
      <c r="O31" s="158" t="str">
        <f>T30</f>
        <v/>
      </c>
      <c r="Q31" s="239" t="s">
        <v>2715</v>
      </c>
      <c r="R31" s="2" t="s">
        <v>146</v>
      </c>
      <c r="S31" s="3">
        <f>E32</f>
        <v>0</v>
      </c>
    </row>
    <row r="32" spans="2:20" ht="25.15" customHeight="1">
      <c r="B32" s="108"/>
      <c r="C32" s="227" t="s">
        <v>4</v>
      </c>
      <c r="D32" s="228"/>
      <c r="E32" s="233"/>
      <c r="F32" s="234"/>
      <c r="G32" s="234"/>
      <c r="H32" s="235" t="s">
        <v>5</v>
      </c>
      <c r="I32" s="236"/>
      <c r="J32" s="6"/>
      <c r="K32" s="6"/>
      <c r="L32" s="6"/>
      <c r="M32" s="108"/>
      <c r="N32" s="108"/>
      <c r="O32" s="108"/>
      <c r="P32" s="108"/>
      <c r="Q32" s="239"/>
      <c r="R32" s="2" t="s">
        <v>147</v>
      </c>
      <c r="S32" s="3" t="str">
        <f>J32&amp;K32&amp;L32</f>
        <v/>
      </c>
    </row>
    <row r="33" spans="2:21" ht="25.15" customHeight="1">
      <c r="B33" s="108"/>
      <c r="C33" s="250" t="s">
        <v>7</v>
      </c>
      <c r="D33" s="251"/>
      <c r="E33" s="95"/>
      <c r="F33" s="108" t="s">
        <v>198</v>
      </c>
      <c r="G33" s="108"/>
      <c r="H33" s="108"/>
      <c r="I33" s="108"/>
      <c r="J33" s="108"/>
      <c r="K33" s="108"/>
      <c r="L33" s="108"/>
      <c r="M33" s="108"/>
      <c r="N33" s="108"/>
      <c r="O33" s="108"/>
      <c r="P33" s="108"/>
      <c r="Q33" s="170" t="s">
        <v>2716</v>
      </c>
      <c r="R33" s="2" t="s">
        <v>148</v>
      </c>
      <c r="S33" s="3">
        <f>E33</f>
        <v>0</v>
      </c>
      <c r="T33" s="1" t="str">
        <f>IF(S33="01","普通",IF(S33="02","当座",IF(S33="04","貯蓄","")))</f>
        <v/>
      </c>
    </row>
    <row r="34" spans="2:21" ht="25.15" customHeight="1">
      <c r="B34" s="108"/>
      <c r="C34" s="248" t="s">
        <v>2699</v>
      </c>
      <c r="D34" s="249"/>
      <c r="E34" s="7"/>
      <c r="F34" s="7"/>
      <c r="G34" s="7"/>
      <c r="H34" s="7"/>
      <c r="I34" s="7"/>
      <c r="J34" s="7"/>
      <c r="K34" s="7"/>
      <c r="L34" s="151"/>
      <c r="M34" s="108"/>
      <c r="N34" s="108"/>
      <c r="O34" s="108"/>
      <c r="P34" s="108"/>
      <c r="Q34" s="175" t="s">
        <v>2717</v>
      </c>
      <c r="R34" s="2" t="s">
        <v>149</v>
      </c>
      <c r="S34" s="3" t="str">
        <f>E34&amp;F34&amp;G34&amp;H34&amp;I34&amp;J34&amp;K34</f>
        <v/>
      </c>
      <c r="T34" s="1" t="s">
        <v>2618</v>
      </c>
      <c r="U34" s="1">
        <f>LEN(S34)</f>
        <v>0</v>
      </c>
    </row>
    <row r="35" spans="2:21" ht="35.15" customHeight="1">
      <c r="B35" s="108"/>
      <c r="C35" s="252" t="s">
        <v>17</v>
      </c>
      <c r="D35" s="253"/>
      <c r="E35" s="254"/>
      <c r="F35" s="255"/>
      <c r="G35" s="255"/>
      <c r="H35" s="255"/>
      <c r="I35" s="255"/>
      <c r="J35" s="255"/>
      <c r="K35" s="255"/>
      <c r="L35" s="255"/>
      <c r="M35" s="256"/>
      <c r="P35" s="108"/>
      <c r="Q35" s="175" t="s">
        <v>2721</v>
      </c>
      <c r="R35" s="2" t="s">
        <v>150</v>
      </c>
      <c r="S35" s="3" t="str">
        <f>DBCS(E35)</f>
        <v/>
      </c>
    </row>
    <row r="36" spans="2:21" ht="35.15" customHeight="1">
      <c r="B36" s="108"/>
      <c r="C36" s="257" t="s">
        <v>12</v>
      </c>
      <c r="D36" s="258"/>
      <c r="E36" s="223"/>
      <c r="F36" s="224"/>
      <c r="G36" s="224"/>
      <c r="H36" s="224"/>
      <c r="I36" s="224"/>
      <c r="J36" s="224"/>
      <c r="K36" s="224"/>
      <c r="L36" s="224"/>
      <c r="M36" s="203"/>
      <c r="P36" s="108"/>
      <c r="Q36" s="175" t="s">
        <v>2720</v>
      </c>
      <c r="R36" s="2" t="s">
        <v>151</v>
      </c>
      <c r="S36" s="3">
        <f>E36</f>
        <v>0</v>
      </c>
    </row>
    <row r="37" spans="2:21" ht="45" customHeight="1">
      <c r="B37" s="108"/>
      <c r="C37" s="248" t="s">
        <v>55</v>
      </c>
      <c r="D37" s="249"/>
      <c r="E37" s="8"/>
      <c r="F37" s="240" t="s">
        <v>2623</v>
      </c>
      <c r="G37" s="241"/>
      <c r="H37" s="241"/>
      <c r="I37" s="241"/>
      <c r="J37" s="241"/>
      <c r="K37" s="241"/>
      <c r="L37" s="241"/>
      <c r="M37" s="241"/>
      <c r="N37" s="241"/>
      <c r="O37" s="179"/>
      <c r="P37" s="179"/>
      <c r="Q37" s="169"/>
      <c r="R37" s="2" t="s">
        <v>152</v>
      </c>
      <c r="S37" s="3">
        <f>E37</f>
        <v>0</v>
      </c>
    </row>
    <row r="38" spans="2:21" ht="30" customHeight="1">
      <c r="B38" s="108"/>
      <c r="C38" s="119" t="s">
        <v>0</v>
      </c>
      <c r="D38" s="237" t="s">
        <v>2712</v>
      </c>
      <c r="E38" s="237"/>
      <c r="F38" s="237"/>
      <c r="G38" s="237"/>
      <c r="H38" s="237"/>
      <c r="I38" s="237"/>
      <c r="J38" s="237"/>
      <c r="K38" s="237"/>
      <c r="L38" s="237"/>
      <c r="M38" s="237"/>
      <c r="N38" s="237"/>
      <c r="O38" s="237"/>
      <c r="P38" s="108"/>
      <c r="Q38" s="169"/>
      <c r="R38" s="2">
        <f>COUNTIF(E36,"*"&amp;J12&amp;"*")+COUNTIF(E36,"*"&amp;M12&amp;"*")</f>
        <v>0</v>
      </c>
      <c r="S38" s="3" t="s">
        <v>166</v>
      </c>
    </row>
    <row r="39" spans="2:21" ht="30" customHeight="1">
      <c r="B39" s="108"/>
      <c r="C39" s="119"/>
      <c r="D39" s="159"/>
      <c r="E39" s="159"/>
      <c r="F39" s="159"/>
      <c r="G39" s="159"/>
      <c r="H39" s="159"/>
      <c r="I39" s="159"/>
      <c r="J39" s="159"/>
      <c r="K39" s="159"/>
      <c r="L39" s="159"/>
      <c r="M39" s="159"/>
      <c r="N39" s="159"/>
      <c r="O39" s="159"/>
      <c r="P39" s="108"/>
      <c r="Q39" s="169"/>
    </row>
    <row r="40" spans="2:21">
      <c r="B40" s="108"/>
      <c r="C40" s="120"/>
      <c r="D40" s="108"/>
      <c r="E40" s="108"/>
      <c r="F40" s="108"/>
      <c r="G40" s="108"/>
      <c r="H40" s="108"/>
      <c r="I40" s="108"/>
      <c r="J40" s="108"/>
      <c r="K40" s="108"/>
      <c r="L40" s="108"/>
      <c r="M40" s="108"/>
      <c r="N40" s="108"/>
      <c r="O40" s="108"/>
      <c r="P40" s="108"/>
      <c r="Q40" s="169"/>
    </row>
    <row r="41" spans="2:21">
      <c r="B41" s="108"/>
      <c r="C41" s="120"/>
      <c r="D41" s="108"/>
      <c r="E41" s="108"/>
      <c r="F41" s="108"/>
      <c r="G41" s="108"/>
      <c r="H41" s="108"/>
      <c r="I41" s="108"/>
      <c r="J41" s="108"/>
      <c r="K41" s="108"/>
      <c r="L41" s="108"/>
      <c r="M41" s="108"/>
      <c r="N41" s="108"/>
      <c r="O41" s="108"/>
      <c r="P41" s="108"/>
      <c r="Q41" s="169"/>
    </row>
    <row r="42" spans="2:21">
      <c r="B42" s="108" t="s">
        <v>10</v>
      </c>
      <c r="C42" s="120"/>
      <c r="D42" s="108"/>
      <c r="E42" s="108"/>
      <c r="F42" s="108"/>
      <c r="G42" s="108"/>
      <c r="H42" s="108"/>
      <c r="I42" s="108"/>
      <c r="J42" s="108"/>
      <c r="K42" s="108"/>
      <c r="L42" s="108"/>
      <c r="M42" s="108"/>
      <c r="N42" s="108"/>
      <c r="O42" s="108"/>
      <c r="P42" s="108"/>
      <c r="Q42" s="169"/>
    </row>
    <row r="43" spans="2:21">
      <c r="B43" s="108"/>
      <c r="C43" s="108"/>
      <c r="D43" s="108"/>
      <c r="E43" s="108"/>
      <c r="F43" s="108"/>
      <c r="G43" s="108"/>
      <c r="H43" s="108"/>
      <c r="I43" s="108"/>
      <c r="J43" s="108"/>
      <c r="K43" s="108"/>
      <c r="L43" s="108"/>
      <c r="M43" s="108"/>
      <c r="N43" s="108"/>
      <c r="O43" s="108"/>
      <c r="P43" s="108"/>
      <c r="Q43" s="169"/>
    </row>
    <row r="44" spans="2:21">
      <c r="B44" s="108"/>
      <c r="C44" s="108"/>
      <c r="D44" s="108"/>
      <c r="E44" s="108"/>
      <c r="F44" s="108"/>
      <c r="G44" s="108"/>
      <c r="H44" s="108"/>
      <c r="I44" s="108"/>
      <c r="J44" s="108"/>
      <c r="K44" s="108"/>
      <c r="L44" s="108"/>
      <c r="M44" s="108"/>
      <c r="N44" s="108"/>
      <c r="O44" s="108"/>
      <c r="P44" s="108"/>
      <c r="Q44" s="169"/>
    </row>
    <row r="45" spans="2:21">
      <c r="B45" s="108"/>
      <c r="C45" s="108"/>
      <c r="D45" s="108"/>
      <c r="E45" s="108"/>
      <c r="F45" s="108"/>
      <c r="G45" s="108"/>
      <c r="H45" s="108"/>
      <c r="I45" s="108"/>
      <c r="J45" s="108"/>
      <c r="K45" s="108"/>
      <c r="L45" s="108"/>
      <c r="M45" s="108"/>
      <c r="N45" s="108"/>
      <c r="O45" s="108"/>
      <c r="P45" s="108"/>
      <c r="Q45" s="169"/>
    </row>
    <row r="46" spans="2:21" ht="30" customHeight="1">
      <c r="B46" s="113"/>
      <c r="C46" s="121"/>
      <c r="D46" s="121"/>
      <c r="E46" s="121"/>
      <c r="F46" s="121"/>
      <c r="G46" s="121"/>
      <c r="H46" s="121"/>
      <c r="I46" s="121"/>
      <c r="J46" s="121"/>
      <c r="K46" s="121"/>
      <c r="L46" s="121"/>
      <c r="M46" s="121"/>
      <c r="N46" s="121"/>
      <c r="O46" s="121"/>
      <c r="P46" s="122"/>
      <c r="Q46" s="169"/>
    </row>
    <row r="47" spans="2:21" ht="30" customHeight="1">
      <c r="B47" s="113"/>
      <c r="C47" s="121"/>
      <c r="D47" s="121"/>
      <c r="E47" s="121"/>
      <c r="F47" s="121"/>
      <c r="G47" s="121"/>
      <c r="H47" s="121"/>
      <c r="I47" s="121"/>
      <c r="J47" s="121"/>
      <c r="K47" s="121"/>
      <c r="L47" s="121"/>
      <c r="M47" s="121"/>
      <c r="N47" s="121"/>
      <c r="O47" s="121"/>
      <c r="P47" s="123"/>
      <c r="Q47" s="169"/>
    </row>
    <row r="48" spans="2:21" ht="30" customHeight="1">
      <c r="B48" s="119"/>
      <c r="C48" s="121"/>
      <c r="D48" s="121"/>
      <c r="E48" s="121"/>
      <c r="F48" s="121"/>
      <c r="G48" s="121"/>
      <c r="H48" s="121"/>
      <c r="I48" s="121"/>
      <c r="J48" s="121"/>
      <c r="K48" s="121"/>
      <c r="L48" s="121"/>
      <c r="M48" s="121"/>
      <c r="N48" s="121"/>
      <c r="O48" s="121"/>
      <c r="P48" s="122"/>
      <c r="Q48" s="169"/>
    </row>
    <row r="49" spans="2:17" ht="30" customHeight="1">
      <c r="B49" s="119"/>
      <c r="C49" s="121"/>
      <c r="D49" s="121"/>
      <c r="E49" s="121"/>
      <c r="F49" s="121"/>
      <c r="G49" s="121"/>
      <c r="H49" s="121"/>
      <c r="I49" s="121"/>
      <c r="J49" s="121"/>
      <c r="K49" s="121"/>
      <c r="L49" s="121"/>
      <c r="M49" s="121"/>
      <c r="N49" s="121"/>
      <c r="O49" s="121"/>
      <c r="P49" s="122"/>
      <c r="Q49" s="169"/>
    </row>
    <row r="50" spans="2:17" ht="30" customHeight="1">
      <c r="B50" s="113"/>
      <c r="C50" s="121"/>
      <c r="D50" s="121"/>
      <c r="E50" s="121"/>
      <c r="F50" s="121"/>
      <c r="G50" s="121"/>
      <c r="H50" s="121"/>
      <c r="I50" s="121"/>
      <c r="J50" s="121"/>
      <c r="K50" s="121"/>
      <c r="L50" s="121"/>
      <c r="M50" s="121"/>
      <c r="N50" s="121"/>
      <c r="O50" s="121"/>
      <c r="P50" s="122"/>
      <c r="Q50" s="169"/>
    </row>
    <row r="51" spans="2:17" ht="30" customHeight="1">
      <c r="B51" s="113"/>
      <c r="C51" s="121"/>
      <c r="D51" s="121"/>
      <c r="E51" s="121"/>
      <c r="F51" s="121"/>
      <c r="G51" s="121"/>
      <c r="H51" s="121"/>
      <c r="I51" s="121"/>
      <c r="J51" s="121"/>
      <c r="K51" s="121"/>
      <c r="L51" s="121"/>
      <c r="M51" s="121"/>
      <c r="N51" s="121"/>
      <c r="O51" s="121"/>
      <c r="P51" s="123"/>
      <c r="Q51" s="169"/>
    </row>
    <row r="52" spans="2:17" ht="30" customHeight="1">
      <c r="B52" s="119"/>
      <c r="C52" s="124"/>
      <c r="D52" s="124"/>
      <c r="E52" s="124"/>
      <c r="F52" s="124"/>
      <c r="G52" s="124"/>
      <c r="H52" s="124"/>
      <c r="I52" s="124"/>
      <c r="J52" s="124"/>
      <c r="K52" s="124"/>
      <c r="L52" s="124"/>
      <c r="M52" s="124"/>
      <c r="N52" s="124"/>
      <c r="O52" s="124"/>
      <c r="P52" s="122"/>
      <c r="Q52" s="169"/>
    </row>
    <row r="53" spans="2:17">
      <c r="B53" s="108"/>
      <c r="C53" s="108"/>
      <c r="D53" s="108"/>
      <c r="E53" s="108"/>
      <c r="F53" s="108"/>
      <c r="G53" s="108"/>
      <c r="H53" s="108"/>
      <c r="I53" s="108"/>
      <c r="J53" s="108"/>
      <c r="K53" s="108"/>
      <c r="L53" s="108"/>
      <c r="M53" s="108"/>
      <c r="N53" s="108"/>
      <c r="O53" s="108"/>
      <c r="P53" s="108"/>
      <c r="Q53" s="169"/>
    </row>
    <row r="54" spans="2:17">
      <c r="B54" s="108"/>
      <c r="C54" s="108"/>
      <c r="D54" s="108"/>
      <c r="E54" s="108"/>
      <c r="F54" s="108"/>
      <c r="G54" s="108"/>
      <c r="H54" s="108"/>
      <c r="I54" s="108"/>
      <c r="J54" s="108"/>
      <c r="K54" s="108"/>
      <c r="L54" s="108"/>
      <c r="M54" s="108"/>
      <c r="N54" s="108"/>
      <c r="O54" s="108"/>
      <c r="P54" s="108"/>
      <c r="Q54" s="169"/>
    </row>
    <row r="55" spans="2:17">
      <c r="B55" s="108"/>
      <c r="C55" s="108"/>
      <c r="D55" s="108"/>
      <c r="E55" s="108"/>
      <c r="F55" s="108"/>
      <c r="G55" s="108"/>
      <c r="H55" s="108"/>
      <c r="I55" s="108"/>
      <c r="J55" s="108"/>
      <c r="K55" s="108"/>
      <c r="L55" s="108"/>
      <c r="M55" s="108"/>
      <c r="N55" s="108"/>
      <c r="O55" s="108"/>
      <c r="P55" s="108"/>
      <c r="Q55" s="169"/>
    </row>
    <row r="56" spans="2:17">
      <c r="B56" s="108"/>
      <c r="C56" s="108"/>
      <c r="D56" s="108"/>
      <c r="E56" s="108"/>
      <c r="F56" s="108"/>
      <c r="G56" s="108"/>
      <c r="H56" s="108"/>
      <c r="I56" s="108"/>
      <c r="J56" s="108"/>
      <c r="K56" s="108"/>
      <c r="L56" s="108"/>
      <c r="M56" s="108"/>
      <c r="N56" s="108"/>
      <c r="O56" s="108"/>
      <c r="P56" s="108"/>
      <c r="Q56" s="169"/>
    </row>
    <row r="57" spans="2:17">
      <c r="B57" s="108"/>
      <c r="C57" s="108"/>
      <c r="D57" s="108"/>
      <c r="E57" s="108"/>
      <c r="F57" s="108"/>
      <c r="G57" s="108"/>
      <c r="H57" s="108"/>
      <c r="I57" s="108"/>
      <c r="J57" s="108"/>
      <c r="K57" s="108"/>
      <c r="L57" s="108"/>
      <c r="M57" s="108"/>
      <c r="N57" s="108"/>
      <c r="O57" s="108"/>
      <c r="P57" s="108"/>
      <c r="Q57" s="169"/>
    </row>
    <row r="58" spans="2:17">
      <c r="B58" s="108"/>
      <c r="C58" s="108"/>
      <c r="D58" s="108"/>
      <c r="E58" s="108"/>
      <c r="F58" s="108"/>
      <c r="G58" s="108"/>
      <c r="H58" s="108"/>
      <c r="I58" s="108"/>
      <c r="J58" s="108"/>
      <c r="K58" s="108"/>
      <c r="L58" s="108"/>
      <c r="M58" s="108"/>
      <c r="N58" s="108"/>
      <c r="O58" s="108"/>
      <c r="P58" s="108"/>
      <c r="Q58" s="169"/>
    </row>
    <row r="59" spans="2:17">
      <c r="B59" s="108"/>
      <c r="C59" s="108"/>
      <c r="D59" s="108"/>
      <c r="E59" s="108"/>
      <c r="F59" s="108"/>
      <c r="G59" s="108"/>
      <c r="H59" s="108"/>
      <c r="I59" s="108"/>
      <c r="J59" s="108"/>
      <c r="K59" s="108"/>
      <c r="L59" s="108"/>
      <c r="M59" s="108"/>
      <c r="N59" s="108"/>
      <c r="O59" s="108"/>
      <c r="P59" s="108"/>
      <c r="Q59" s="169"/>
    </row>
    <row r="60" spans="2:17">
      <c r="B60" s="108"/>
      <c r="C60" s="108"/>
      <c r="D60" s="108"/>
      <c r="E60" s="108"/>
      <c r="F60" s="108"/>
      <c r="G60" s="108"/>
      <c r="H60" s="108"/>
      <c r="I60" s="108"/>
      <c r="J60" s="108"/>
      <c r="K60" s="108"/>
      <c r="L60" s="108"/>
      <c r="M60" s="108"/>
      <c r="N60" s="108"/>
      <c r="O60" s="108"/>
      <c r="P60" s="108"/>
      <c r="Q60" s="169"/>
    </row>
    <row r="61" spans="2:17">
      <c r="B61" s="108"/>
      <c r="C61" s="108"/>
      <c r="D61" s="108"/>
      <c r="E61" s="108"/>
      <c r="F61" s="108"/>
      <c r="G61" s="108"/>
      <c r="H61" s="108"/>
      <c r="I61" s="108"/>
      <c r="J61" s="108"/>
      <c r="K61" s="108"/>
      <c r="L61" s="108"/>
      <c r="M61" s="108"/>
      <c r="N61" s="108"/>
      <c r="O61" s="108"/>
      <c r="P61" s="108"/>
      <c r="Q61" s="169"/>
    </row>
    <row r="62" spans="2:17">
      <c r="B62" s="108"/>
      <c r="C62" s="108"/>
      <c r="D62" s="108"/>
      <c r="E62" s="108"/>
      <c r="F62" s="108"/>
      <c r="G62" s="108"/>
      <c r="H62" s="108"/>
      <c r="I62" s="108"/>
      <c r="J62" s="108"/>
      <c r="K62" s="108"/>
      <c r="L62" s="108"/>
      <c r="M62" s="108"/>
      <c r="N62" s="108"/>
      <c r="O62" s="108"/>
      <c r="P62" s="108"/>
      <c r="Q62" s="169"/>
    </row>
    <row r="63" spans="2:17">
      <c r="B63" s="108"/>
      <c r="C63" s="108"/>
      <c r="D63" s="108"/>
      <c r="E63" s="108"/>
      <c r="F63" s="108"/>
      <c r="G63" s="108"/>
      <c r="H63" s="108"/>
      <c r="I63" s="108"/>
      <c r="J63" s="108"/>
      <c r="K63" s="108"/>
      <c r="L63" s="108"/>
      <c r="M63" s="108"/>
      <c r="N63" s="108"/>
      <c r="O63" s="108"/>
      <c r="P63" s="108"/>
      <c r="Q63" s="169"/>
    </row>
    <row r="64" spans="2:17">
      <c r="B64" s="108"/>
      <c r="C64" s="108"/>
      <c r="D64" s="108"/>
      <c r="E64" s="108"/>
      <c r="F64" s="108"/>
      <c r="G64" s="108"/>
      <c r="H64" s="108"/>
      <c r="I64" s="108"/>
      <c r="J64" s="108"/>
      <c r="K64" s="108"/>
      <c r="L64" s="108"/>
      <c r="M64" s="108"/>
      <c r="N64" s="108"/>
      <c r="O64" s="108"/>
      <c r="P64" s="108"/>
      <c r="Q64" s="169"/>
    </row>
    <row r="65" spans="2:17">
      <c r="B65" s="108"/>
      <c r="C65" s="108"/>
      <c r="D65" s="108"/>
      <c r="E65" s="108"/>
      <c r="F65" s="108"/>
      <c r="G65" s="108"/>
      <c r="H65" s="108"/>
      <c r="I65" s="108"/>
      <c r="J65" s="108"/>
      <c r="K65" s="108"/>
      <c r="L65" s="108"/>
      <c r="M65" s="108"/>
      <c r="N65" s="108"/>
      <c r="O65" s="108"/>
      <c r="P65" s="108"/>
      <c r="Q65" s="169"/>
    </row>
    <row r="66" spans="2:17">
      <c r="B66" s="108"/>
      <c r="C66" s="108"/>
      <c r="D66" s="108"/>
      <c r="E66" s="108"/>
      <c r="F66" s="108"/>
      <c r="G66" s="108"/>
      <c r="H66" s="108"/>
      <c r="I66" s="108"/>
      <c r="J66" s="108"/>
      <c r="K66" s="108"/>
      <c r="L66" s="108"/>
      <c r="M66" s="108"/>
      <c r="N66" s="108"/>
      <c r="O66" s="108"/>
      <c r="P66" s="108"/>
      <c r="Q66" s="169"/>
    </row>
    <row r="67" spans="2:17">
      <c r="B67" s="108"/>
      <c r="C67" s="108"/>
      <c r="D67" s="108"/>
      <c r="E67" s="108"/>
      <c r="F67" s="108"/>
      <c r="G67" s="108"/>
      <c r="H67" s="108"/>
      <c r="I67" s="108"/>
      <c r="J67" s="108"/>
      <c r="K67" s="108"/>
      <c r="L67" s="108"/>
      <c r="M67" s="108"/>
      <c r="N67" s="108"/>
      <c r="O67" s="108"/>
      <c r="P67" s="108"/>
      <c r="Q67" s="169"/>
    </row>
    <row r="68" spans="2:17">
      <c r="B68" s="108"/>
      <c r="C68" s="108"/>
      <c r="D68" s="108"/>
      <c r="E68" s="108"/>
      <c r="F68" s="108"/>
      <c r="G68" s="108"/>
      <c r="H68" s="108"/>
      <c r="I68" s="108"/>
      <c r="J68" s="108"/>
      <c r="K68" s="108"/>
      <c r="L68" s="108"/>
      <c r="M68" s="108"/>
      <c r="N68" s="108"/>
      <c r="O68" s="108"/>
      <c r="P68" s="108"/>
      <c r="Q68" s="169"/>
    </row>
    <row r="69" spans="2:17">
      <c r="B69" s="108"/>
      <c r="C69" s="108"/>
      <c r="D69" s="108"/>
      <c r="E69" s="108"/>
      <c r="F69" s="108"/>
      <c r="G69" s="108"/>
      <c r="H69" s="108"/>
      <c r="I69" s="108"/>
      <c r="J69" s="108"/>
      <c r="K69" s="108"/>
      <c r="L69" s="108"/>
      <c r="M69" s="108"/>
      <c r="N69" s="108"/>
      <c r="O69" s="108"/>
      <c r="P69" s="108"/>
      <c r="Q69" s="169"/>
    </row>
    <row r="70" spans="2:17">
      <c r="B70" s="108"/>
      <c r="C70" s="108"/>
      <c r="D70" s="108"/>
      <c r="E70" s="108"/>
      <c r="F70" s="108"/>
      <c r="G70" s="108"/>
      <c r="H70" s="108"/>
      <c r="I70" s="108"/>
      <c r="J70" s="108"/>
      <c r="K70" s="108"/>
      <c r="L70" s="108"/>
      <c r="M70" s="108"/>
      <c r="N70" s="108"/>
      <c r="O70" s="108"/>
      <c r="P70" s="108"/>
      <c r="Q70" s="169"/>
    </row>
    <row r="71" spans="2:17">
      <c r="B71" s="108"/>
      <c r="C71" s="108"/>
      <c r="D71" s="108"/>
      <c r="E71" s="108"/>
      <c r="F71" s="108"/>
      <c r="G71" s="108"/>
      <c r="H71" s="108"/>
      <c r="I71" s="108"/>
      <c r="J71" s="108"/>
      <c r="K71" s="108"/>
      <c r="L71" s="108"/>
      <c r="M71" s="108"/>
      <c r="N71" s="108"/>
      <c r="O71" s="108"/>
      <c r="P71" s="108"/>
      <c r="Q71" s="169"/>
    </row>
    <row r="72" spans="2:17">
      <c r="B72" s="108"/>
      <c r="C72" s="108"/>
      <c r="D72" s="108"/>
      <c r="E72" s="108"/>
      <c r="F72" s="108"/>
      <c r="G72" s="108"/>
      <c r="H72" s="108"/>
      <c r="I72" s="108"/>
      <c r="J72" s="108"/>
      <c r="K72" s="108"/>
      <c r="L72" s="108"/>
      <c r="M72" s="108"/>
      <c r="N72" s="108"/>
      <c r="O72" s="108"/>
      <c r="P72" s="108"/>
      <c r="Q72" s="169"/>
    </row>
    <row r="73" spans="2:17">
      <c r="B73" s="108"/>
      <c r="C73" s="108"/>
      <c r="D73" s="108"/>
      <c r="E73" s="108"/>
      <c r="F73" s="108"/>
      <c r="G73" s="108"/>
      <c r="H73" s="108"/>
      <c r="I73" s="108"/>
      <c r="J73" s="108"/>
      <c r="K73" s="108"/>
      <c r="L73" s="108"/>
      <c r="M73" s="108"/>
      <c r="N73" s="108"/>
      <c r="O73" s="108"/>
      <c r="P73" s="108"/>
      <c r="Q73" s="169"/>
    </row>
    <row r="74" spans="2:17">
      <c r="B74" s="108"/>
      <c r="C74" s="108"/>
      <c r="D74" s="108"/>
      <c r="E74" s="108"/>
      <c r="F74" s="108"/>
      <c r="G74" s="108"/>
      <c r="H74" s="108"/>
      <c r="I74" s="108"/>
      <c r="J74" s="108"/>
      <c r="K74" s="108"/>
      <c r="L74" s="108"/>
      <c r="M74" s="108"/>
      <c r="N74" s="108"/>
      <c r="O74" s="108"/>
      <c r="P74" s="108"/>
    </row>
    <row r="75" spans="2:17">
      <c r="B75" s="108"/>
      <c r="C75" s="108"/>
      <c r="D75" s="108"/>
      <c r="E75" s="108"/>
      <c r="F75" s="108"/>
      <c r="G75" s="108"/>
      <c r="H75" s="108"/>
      <c r="I75" s="108"/>
      <c r="J75" s="108"/>
      <c r="K75" s="108"/>
      <c r="L75" s="108"/>
      <c r="M75" s="108"/>
      <c r="N75" s="108"/>
      <c r="O75" s="108"/>
      <c r="P75" s="108"/>
    </row>
    <row r="76" spans="2:17">
      <c r="B76" s="108"/>
      <c r="C76" s="108"/>
      <c r="D76" s="108"/>
      <c r="E76" s="108"/>
      <c r="F76" s="108"/>
      <c r="G76" s="108"/>
      <c r="H76" s="108"/>
      <c r="I76" s="108"/>
      <c r="J76" s="108"/>
      <c r="K76" s="108"/>
      <c r="L76" s="108"/>
      <c r="M76" s="108"/>
      <c r="N76" s="108"/>
      <c r="O76" s="108"/>
      <c r="P76" s="108"/>
    </row>
    <row r="77" spans="2:17">
      <c r="B77" s="108"/>
      <c r="C77" s="108"/>
      <c r="D77" s="108"/>
      <c r="E77" s="108"/>
      <c r="F77" s="108"/>
      <c r="G77" s="108"/>
      <c r="H77" s="108"/>
      <c r="I77" s="108"/>
      <c r="J77" s="108"/>
      <c r="K77" s="108"/>
      <c r="L77" s="108"/>
      <c r="M77" s="108"/>
      <c r="N77" s="108"/>
      <c r="O77" s="108"/>
      <c r="P77" s="108"/>
    </row>
    <row r="78" spans="2:17">
      <c r="B78" s="108"/>
      <c r="C78" s="108"/>
      <c r="D78" s="108"/>
      <c r="E78" s="108"/>
      <c r="F78" s="108"/>
      <c r="G78" s="108"/>
      <c r="H78" s="108"/>
      <c r="I78" s="108"/>
      <c r="J78" s="108"/>
      <c r="K78" s="108"/>
      <c r="L78" s="108"/>
      <c r="M78" s="108"/>
      <c r="N78" s="108"/>
      <c r="O78" s="108"/>
      <c r="P78" s="108"/>
    </row>
    <row r="79" spans="2:17">
      <c r="B79" s="108"/>
      <c r="C79" s="108"/>
      <c r="D79" s="108"/>
      <c r="E79" s="108"/>
      <c r="F79" s="108"/>
      <c r="G79" s="108"/>
      <c r="H79" s="108"/>
      <c r="I79" s="108"/>
      <c r="J79" s="108"/>
      <c r="K79" s="108"/>
      <c r="L79" s="108"/>
      <c r="M79" s="108"/>
      <c r="N79" s="108"/>
      <c r="O79" s="108"/>
      <c r="P79" s="108"/>
    </row>
    <row r="80" spans="2:17">
      <c r="B80" s="108"/>
      <c r="C80" s="108"/>
      <c r="D80" s="108"/>
      <c r="E80" s="108"/>
      <c r="F80" s="108"/>
      <c r="G80" s="108"/>
      <c r="H80" s="108"/>
      <c r="I80" s="108"/>
      <c r="J80" s="108"/>
      <c r="K80" s="108"/>
      <c r="L80" s="108"/>
      <c r="M80" s="108"/>
      <c r="N80" s="108"/>
      <c r="O80" s="108"/>
      <c r="P80" s="108"/>
    </row>
    <row r="81" spans="2:16">
      <c r="B81" s="108"/>
      <c r="C81" s="108"/>
      <c r="D81" s="108"/>
      <c r="E81" s="108"/>
      <c r="F81" s="108"/>
      <c r="G81" s="108"/>
      <c r="H81" s="108"/>
      <c r="I81" s="108"/>
      <c r="J81" s="108"/>
      <c r="K81" s="108"/>
      <c r="L81" s="108"/>
      <c r="M81" s="108"/>
      <c r="N81" s="108"/>
      <c r="O81" s="108"/>
      <c r="P81" s="108"/>
    </row>
    <row r="82" spans="2:16">
      <c r="B82" s="108"/>
      <c r="C82" s="108"/>
      <c r="D82" s="108"/>
      <c r="E82" s="108"/>
      <c r="F82" s="108"/>
      <c r="G82" s="108"/>
      <c r="H82" s="108"/>
      <c r="I82" s="108"/>
      <c r="J82" s="108"/>
      <c r="K82" s="108"/>
      <c r="L82" s="108"/>
      <c r="M82" s="108"/>
      <c r="N82" s="108"/>
      <c r="O82" s="108"/>
      <c r="P82" s="108"/>
    </row>
    <row r="83" spans="2:16">
      <c r="B83" s="108"/>
      <c r="C83" s="108"/>
      <c r="D83" s="108"/>
      <c r="E83" s="108"/>
      <c r="F83" s="108"/>
      <c r="G83" s="108"/>
      <c r="H83" s="108"/>
      <c r="I83" s="108"/>
      <c r="J83" s="108"/>
      <c r="K83" s="108"/>
      <c r="L83" s="108"/>
      <c r="M83" s="108"/>
      <c r="N83" s="108"/>
      <c r="O83" s="108"/>
      <c r="P83" s="108"/>
    </row>
    <row r="84" spans="2:16">
      <c r="B84" s="108"/>
      <c r="C84" s="108"/>
      <c r="D84" s="108"/>
      <c r="E84" s="108"/>
      <c r="F84" s="108"/>
      <c r="G84" s="108"/>
      <c r="H84" s="108"/>
      <c r="I84" s="108"/>
      <c r="J84" s="108"/>
      <c r="K84" s="108"/>
      <c r="L84" s="108"/>
      <c r="M84" s="108"/>
      <c r="N84" s="108"/>
      <c r="O84" s="108"/>
      <c r="P84" s="108"/>
    </row>
    <row r="85" spans="2:16">
      <c r="B85" s="108"/>
      <c r="C85" s="108"/>
      <c r="D85" s="108"/>
      <c r="E85" s="108"/>
      <c r="F85" s="108"/>
      <c r="G85" s="108"/>
      <c r="H85" s="108"/>
      <c r="I85" s="108"/>
      <c r="J85" s="108"/>
      <c r="K85" s="108"/>
      <c r="L85" s="108"/>
      <c r="M85" s="108"/>
      <c r="N85" s="108"/>
      <c r="O85" s="108"/>
      <c r="P85" s="108"/>
    </row>
    <row r="86" spans="2:16">
      <c r="B86" s="108"/>
      <c r="C86" s="108"/>
      <c r="D86" s="108"/>
      <c r="E86" s="108"/>
      <c r="F86" s="108"/>
      <c r="G86" s="108"/>
      <c r="H86" s="108"/>
      <c r="I86" s="108"/>
      <c r="J86" s="108"/>
      <c r="K86" s="108"/>
      <c r="L86" s="108"/>
      <c r="M86" s="108"/>
      <c r="N86" s="108"/>
      <c r="O86" s="108"/>
      <c r="P86" s="108"/>
    </row>
  </sheetData>
  <mergeCells count="47">
    <mergeCell ref="D38:O38"/>
    <mergeCell ref="Q12:Q13"/>
    <mergeCell ref="Q31:Q32"/>
    <mergeCell ref="F37:N37"/>
    <mergeCell ref="E10:H10"/>
    <mergeCell ref="E11:H11"/>
    <mergeCell ref="E12:H12"/>
    <mergeCell ref="I11:P11"/>
    <mergeCell ref="M12:P12"/>
    <mergeCell ref="J12:K12"/>
    <mergeCell ref="C37:D37"/>
    <mergeCell ref="C33:D33"/>
    <mergeCell ref="C34:D34"/>
    <mergeCell ref="C35:D35"/>
    <mergeCell ref="E35:M35"/>
    <mergeCell ref="C36:D36"/>
    <mergeCell ref="E36:M36"/>
    <mergeCell ref="C24:D24"/>
    <mergeCell ref="C31:D31"/>
    <mergeCell ref="E31:G31"/>
    <mergeCell ref="H31:I31"/>
    <mergeCell ref="C32:D32"/>
    <mergeCell ref="E32:G32"/>
    <mergeCell ref="H32:I32"/>
    <mergeCell ref="B23:P23"/>
    <mergeCell ref="B15:D15"/>
    <mergeCell ref="E15:H15"/>
    <mergeCell ref="I15:K15"/>
    <mergeCell ref="B16:D16"/>
    <mergeCell ref="E16:H16"/>
    <mergeCell ref="I16:K16"/>
    <mergeCell ref="B17:D17"/>
    <mergeCell ref="E17:P17"/>
    <mergeCell ref="B19:P19"/>
    <mergeCell ref="D21:E21"/>
    <mergeCell ref="F21:I21"/>
    <mergeCell ref="B14:P14"/>
    <mergeCell ref="K2:L2"/>
    <mergeCell ref="M2:P2"/>
    <mergeCell ref="L3:P3"/>
    <mergeCell ref="B4:P4"/>
    <mergeCell ref="C6:F6"/>
    <mergeCell ref="E8:H9"/>
    <mergeCell ref="M8:P8"/>
    <mergeCell ref="J8:K8"/>
    <mergeCell ref="I9:P9"/>
    <mergeCell ref="I10:P10"/>
  </mergeCells>
  <phoneticPr fontId="2"/>
  <conditionalFormatting sqref="C6:F6">
    <cfRule type="containsBlanks" dxfId="16" priority="5">
      <formula>LEN(TRIM(C6))=0</formula>
    </cfRule>
  </conditionalFormatting>
  <conditionalFormatting sqref="E24">
    <cfRule type="containsBlanks" dxfId="15" priority="2">
      <formula>LEN(TRIM(E24))=0</formula>
    </cfRule>
  </conditionalFormatting>
  <conditionalFormatting sqref="E15:H16 L15:L16 N15:N16 P15:P16 E17:P17">
    <cfRule type="containsBlanks" dxfId="14" priority="3">
      <formula>LEN(TRIM(E15))=0</formula>
    </cfRule>
  </conditionalFormatting>
  <conditionalFormatting sqref="E34:K34">
    <cfRule type="expression" dxfId="13" priority="8">
      <formula>$U$34&lt;&gt;7</formula>
    </cfRule>
  </conditionalFormatting>
  <conditionalFormatting sqref="J8:K8 M8:P8 I9:P11 J12:K12 M12:P12">
    <cfRule type="containsBlanks" dxfId="12" priority="4">
      <formula>LEN(TRIM(I8))=0</formula>
    </cfRule>
  </conditionalFormatting>
  <conditionalFormatting sqref="J31:M31 E31:G32 J32:L32 E33 E34:K34 E35:M36 E37">
    <cfRule type="containsBlanks" dxfId="11" priority="1">
      <formula>LEN(TRIM(E31))=0</formula>
    </cfRule>
  </conditionalFormatting>
  <dataValidations count="8">
    <dataValidation imeMode="halfAlpha" allowBlank="1" showInputMessage="1" showErrorMessage="1" promptTitle="口座番号" prompt="右詰めで空白は「0」を入力してください。" sqref="E34:K34" xr:uid="{00000000-0002-0000-0000-000000000000}"/>
    <dataValidation type="date" operator="greaterThanOrEqual" allowBlank="1" showInputMessage="1" showErrorMessage="1" sqref="C6:F6" xr:uid="{00000000-0002-0000-0000-000001000000}">
      <formula1>44946</formula1>
    </dataValidation>
    <dataValidation type="list" imeMode="halfAlpha" allowBlank="1" showInputMessage="1" showErrorMessage="1" sqref="E33" xr:uid="{00000000-0002-0000-0000-000002000000}">
      <formula1>"01,02,04"</formula1>
    </dataValidation>
    <dataValidation type="list" allowBlank="1" showInputMessage="1" showErrorMessage="1" sqref="E24" xr:uid="{00000000-0002-0000-0000-000003000000}">
      <formula1>"○"</formula1>
    </dataValidation>
    <dataValidation type="list" allowBlank="1" showInputMessage="1" showErrorMessage="1" sqref="E37" xr:uid="{00000000-0002-0000-0000-000004000000}">
      <formula1>"有,無"</formula1>
    </dataValidation>
    <dataValidation imeMode="halfAlpha" allowBlank="1" showInputMessage="1" showErrorMessage="1" sqref="J31:N31 J32:L32 M8 J8 L15:L16 N15:N16 P15:P16 E17:P17" xr:uid="{00000000-0002-0000-0000-000005000000}"/>
    <dataValidation imeMode="halfKatakana" allowBlank="1" showInputMessage="1" showErrorMessage="1" sqref="E35:O35" xr:uid="{00000000-0002-0000-0000-000006000000}"/>
    <dataValidation imeMode="fullKatakana" allowBlank="1" showInputMessage="1" showErrorMessage="1" sqref="I10:P10" xr:uid="{00000000-0002-0000-0000-000007000000}"/>
  </dataValidations>
  <printOptions horizontalCentered="1"/>
  <pageMargins left="0.39370078740157483" right="0.39370078740157483" top="0.59055118110236227" bottom="0.39370078740157483" header="0.31496062992125984" footer="0.31496062992125984"/>
  <pageSetup paperSize="9" scale="96" fitToHeight="0" orientation="portrait" r:id="rId1"/>
  <rowBreaks count="1" manualBreakCount="1">
    <brk id="40" min="1" max="1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W55"/>
  <sheetViews>
    <sheetView view="pageBreakPreview" zoomScale="85" zoomScaleNormal="60" zoomScaleSheetLayoutView="85" workbookViewId="0">
      <pane xSplit="2" ySplit="5" topLeftCell="C6" activePane="bottomRight" state="frozen"/>
      <selection pane="topRight" activeCell="C1" sqref="C1"/>
      <selection pane="bottomLeft" activeCell="A6" sqref="A6"/>
      <selection pane="bottomRight" activeCell="G11" sqref="G11"/>
    </sheetView>
  </sheetViews>
  <sheetFormatPr defaultColWidth="2.08203125" defaultRowHeight="13"/>
  <cols>
    <col min="1" max="1" width="2.08203125" style="37"/>
    <col min="2" max="2" width="3.33203125" style="37" customWidth="1"/>
    <col min="3" max="3" width="11.75" style="37" customWidth="1"/>
    <col min="4" max="4" width="22.5" style="37" customWidth="1"/>
    <col min="5" max="5" width="12.08203125" style="37" customWidth="1"/>
    <col min="6" max="6" width="15" style="37" customWidth="1"/>
    <col min="7" max="7" width="28.5" style="37" customWidth="1"/>
    <col min="8" max="8" width="17.75" style="37" customWidth="1"/>
    <col min="9" max="9" width="13.33203125" style="37" bestFit="1" customWidth="1"/>
    <col min="10" max="10" width="12.08203125" style="37" customWidth="1"/>
    <col min="11" max="11" width="10.83203125" style="37" customWidth="1"/>
    <col min="12" max="14" width="10.25" style="37" customWidth="1"/>
    <col min="15" max="15" width="18.5" style="37" customWidth="1"/>
    <col min="16" max="16" width="25.5" style="37" customWidth="1"/>
    <col min="17" max="17" width="7.08203125" style="35" customWidth="1"/>
    <col min="18" max="18" width="2.08203125" style="37"/>
    <col min="19" max="19" width="8.75" style="37" customWidth="1"/>
    <col min="20" max="20" width="11.33203125" style="37" customWidth="1"/>
    <col min="21" max="21" width="8.5" style="37" customWidth="1"/>
    <col min="22" max="22" width="9.33203125" style="37" customWidth="1"/>
    <col min="23" max="39" width="8.5" style="37" customWidth="1"/>
    <col min="40" max="40" width="10.33203125" style="37" customWidth="1"/>
    <col min="41" max="42" width="5.33203125" style="35" customWidth="1"/>
    <col min="43" max="45" width="9.08203125" style="37" customWidth="1"/>
    <col min="46" max="46" width="10.33203125" style="37" customWidth="1"/>
    <col min="47" max="47" width="18.83203125" style="37" customWidth="1"/>
    <col min="48" max="49" width="10.33203125" style="37" customWidth="1"/>
    <col min="50" max="16384" width="2.08203125" style="37"/>
  </cols>
  <sheetData>
    <row r="1" spans="1:49" ht="14">
      <c r="A1" s="101" t="s">
        <v>25</v>
      </c>
      <c r="B1" s="102"/>
      <c r="C1" s="102"/>
      <c r="D1" s="102"/>
      <c r="E1" s="102"/>
      <c r="F1" s="102"/>
      <c r="G1" s="102"/>
      <c r="H1" s="102"/>
      <c r="I1" s="102"/>
      <c r="J1" s="102"/>
      <c r="K1" s="102"/>
      <c r="L1" s="102"/>
      <c r="M1" s="102"/>
      <c r="N1" s="102"/>
      <c r="O1" s="105" t="s">
        <v>168</v>
      </c>
      <c r="P1" s="102"/>
      <c r="Q1" s="103"/>
    </row>
    <row r="2" spans="1:49" ht="14.15" customHeight="1">
      <c r="A2" s="102"/>
      <c r="B2" s="102"/>
      <c r="C2" s="102"/>
      <c r="D2" s="102"/>
      <c r="E2" s="102"/>
      <c r="F2" s="102"/>
      <c r="G2" s="102"/>
      <c r="H2" s="102"/>
      <c r="I2" s="102"/>
      <c r="J2" s="102"/>
      <c r="K2" s="102"/>
      <c r="L2" s="102"/>
      <c r="M2" s="102"/>
      <c r="N2" s="102"/>
      <c r="O2" s="96" t="s">
        <v>164</v>
      </c>
      <c r="P2" s="156" t="str">
        <f>'①申請書兼請求書（必須）'!M2</f>
        <v>高</v>
      </c>
      <c r="Q2" s="103"/>
    </row>
    <row r="3" spans="1:49" ht="36" customHeight="1">
      <c r="A3" s="102"/>
      <c r="B3" s="104"/>
      <c r="C3" s="102" t="s">
        <v>56</v>
      </c>
      <c r="D3" s="102"/>
      <c r="E3" s="102"/>
      <c r="F3" s="102"/>
      <c r="G3" s="102"/>
      <c r="H3" s="102"/>
      <c r="I3" s="102"/>
      <c r="J3" s="102"/>
      <c r="K3" s="102"/>
      <c r="L3" s="102"/>
      <c r="M3" s="102"/>
      <c r="N3" s="102"/>
      <c r="O3" s="102"/>
      <c r="P3" s="106" t="s">
        <v>22</v>
      </c>
      <c r="Q3" s="103"/>
      <c r="S3" s="51" t="s">
        <v>95</v>
      </c>
      <c r="T3" s="33"/>
      <c r="U3" s="51" t="s">
        <v>96</v>
      </c>
      <c r="V3" s="33"/>
      <c r="W3" s="51" t="s">
        <v>98</v>
      </c>
      <c r="X3" s="33"/>
      <c r="Y3" s="32" t="s">
        <v>197</v>
      </c>
      <c r="Z3" s="32"/>
      <c r="AA3" s="51" t="s">
        <v>100</v>
      </c>
      <c r="AB3" s="32"/>
      <c r="AC3" s="32"/>
      <c r="AD3" s="32"/>
      <c r="AE3" s="32"/>
      <c r="AF3" s="51" t="s">
        <v>103</v>
      </c>
      <c r="AG3" s="32"/>
      <c r="AH3" s="33"/>
      <c r="AI3" s="51" t="s">
        <v>104</v>
      </c>
      <c r="AJ3" s="32"/>
      <c r="AK3" s="32"/>
      <c r="AL3" s="51" t="s">
        <v>105</v>
      </c>
      <c r="AM3" s="33"/>
      <c r="AN3" s="43" t="s">
        <v>106</v>
      </c>
      <c r="AO3" s="30" t="s">
        <v>58</v>
      </c>
      <c r="AP3" s="31"/>
      <c r="AQ3" s="32"/>
      <c r="AR3" s="32"/>
      <c r="AS3" s="32"/>
      <c r="AT3" s="33"/>
      <c r="AU3" s="51" t="s">
        <v>205</v>
      </c>
      <c r="AV3" s="32"/>
      <c r="AW3" s="33"/>
    </row>
    <row r="4" spans="1:49" ht="28.5" customHeight="1">
      <c r="A4" s="102"/>
      <c r="B4" s="273" t="s">
        <v>26</v>
      </c>
      <c r="C4" s="269" t="s">
        <v>2689</v>
      </c>
      <c r="D4" s="269" t="s">
        <v>27</v>
      </c>
      <c r="E4" s="269" t="s">
        <v>2634</v>
      </c>
      <c r="F4" s="272" t="s">
        <v>83</v>
      </c>
      <c r="G4" s="272" t="s">
        <v>23</v>
      </c>
      <c r="H4" s="272" t="s">
        <v>57</v>
      </c>
      <c r="I4" s="269" t="s">
        <v>29</v>
      </c>
      <c r="J4" s="269" t="s">
        <v>28</v>
      </c>
      <c r="K4" s="275" t="s">
        <v>2690</v>
      </c>
      <c r="L4" s="276"/>
      <c r="M4" s="276"/>
      <c r="N4" s="277"/>
      <c r="O4" s="269" t="s">
        <v>2691</v>
      </c>
      <c r="P4" s="269" t="s">
        <v>2692</v>
      </c>
      <c r="Q4" s="125" t="s">
        <v>200</v>
      </c>
      <c r="S4" s="48">
        <v>10</v>
      </c>
      <c r="T4" s="55" t="s">
        <v>94</v>
      </c>
      <c r="U4" s="59" t="s">
        <v>97</v>
      </c>
      <c r="V4" s="55" t="s">
        <v>94</v>
      </c>
      <c r="W4" s="59" t="s">
        <v>99</v>
      </c>
      <c r="X4" s="55" t="s">
        <v>94</v>
      </c>
      <c r="Y4" s="60" t="str">
        <f>DB!D6</f>
        <v>みなし有料老人ホーム（(地密)特定施設入居者生活介護を除く）</v>
      </c>
      <c r="Z4" s="60"/>
      <c r="AA4" s="59" t="str">
        <f>DB!E9</f>
        <v>通所リハビリテーション事業所（通リハ専有区画を有する）</v>
      </c>
      <c r="AB4" s="60" t="str">
        <f>DB!G7</f>
        <v>訪問看護事業所（みなし指定除く）</v>
      </c>
      <c r="AC4" s="60" t="str">
        <f>DB!G8</f>
        <v>訪問リハビリテーション事業所（みなし指定除く）</v>
      </c>
      <c r="AD4" s="60" t="str">
        <f>DB!G10</f>
        <v>夜間対応型訪問介護事業所</v>
      </c>
      <c r="AE4" s="60" t="s">
        <v>94</v>
      </c>
      <c r="AF4" s="59" t="str">
        <f>DB!G11</f>
        <v>居宅療養管理指導事業所（みなし指定除く）</v>
      </c>
      <c r="AG4" s="60" t="str">
        <f>DB!G12</f>
        <v>福祉用具貸与事業所</v>
      </c>
      <c r="AH4" s="55" t="s">
        <v>94</v>
      </c>
      <c r="AI4" s="59" t="str">
        <f>DB!E10</f>
        <v>通所型サービスA事業所（事業所指定）</v>
      </c>
      <c r="AJ4" s="60" t="str">
        <f>DB!G15</f>
        <v>介護予防支援事業所（居宅介護支援未実施のみ）</v>
      </c>
      <c r="AK4" s="60" t="s">
        <v>94</v>
      </c>
      <c r="AL4" s="58"/>
      <c r="AM4" s="54" t="s">
        <v>94</v>
      </c>
      <c r="AN4" s="46" t="s">
        <v>89</v>
      </c>
      <c r="AO4" s="48" t="s">
        <v>59</v>
      </c>
      <c r="AP4" s="47" t="s">
        <v>90</v>
      </c>
      <c r="AQ4" s="47" t="s">
        <v>76</v>
      </c>
      <c r="AR4" s="47" t="s">
        <v>77</v>
      </c>
      <c r="AS4" s="47" t="s">
        <v>91</v>
      </c>
      <c r="AT4" s="55" t="s">
        <v>94</v>
      </c>
      <c r="AU4" s="97" t="s">
        <v>206</v>
      </c>
      <c r="AV4" s="41" t="s">
        <v>207</v>
      </c>
      <c r="AW4" s="42" t="s">
        <v>94</v>
      </c>
    </row>
    <row r="5" spans="1:49" ht="27" customHeight="1">
      <c r="A5" s="102"/>
      <c r="B5" s="274"/>
      <c r="C5" s="271"/>
      <c r="D5" s="271"/>
      <c r="E5" s="271"/>
      <c r="F5" s="270"/>
      <c r="G5" s="270"/>
      <c r="H5" s="270"/>
      <c r="I5" s="271"/>
      <c r="J5" s="271"/>
      <c r="K5" s="165" t="s">
        <v>2681</v>
      </c>
      <c r="L5" s="165" t="s">
        <v>2682</v>
      </c>
      <c r="M5" s="165" t="s">
        <v>2683</v>
      </c>
      <c r="N5" s="165" t="s">
        <v>2684</v>
      </c>
      <c r="O5" s="271"/>
      <c r="P5" s="270"/>
      <c r="Q5" s="125"/>
      <c r="S5" s="61"/>
      <c r="T5" s="54"/>
      <c r="U5" s="58"/>
      <c r="V5" s="54"/>
      <c r="W5" s="58"/>
      <c r="X5" s="54"/>
      <c r="Y5" s="57"/>
      <c r="Z5" s="57"/>
      <c r="AA5" s="58"/>
      <c r="AB5" s="57"/>
      <c r="AC5" s="57"/>
      <c r="AD5" s="57"/>
      <c r="AE5" s="57"/>
      <c r="AF5" s="58"/>
      <c r="AG5" s="57"/>
      <c r="AH5" s="54"/>
      <c r="AI5" s="58"/>
      <c r="AJ5" s="57"/>
      <c r="AK5" s="57"/>
      <c r="AL5" s="58"/>
      <c r="AM5" s="54"/>
      <c r="AN5" s="163"/>
      <c r="AO5" s="61"/>
      <c r="AP5" s="36"/>
      <c r="AQ5" s="36"/>
      <c r="AR5" s="36"/>
      <c r="AS5" s="36"/>
      <c r="AT5" s="54"/>
      <c r="AU5" s="164"/>
      <c r="AW5" s="38"/>
    </row>
    <row r="6" spans="1:49" ht="26.25" customHeight="1">
      <c r="A6" s="102"/>
      <c r="B6" s="17">
        <v>1</v>
      </c>
      <c r="C6" s="62"/>
      <c r="D6" s="63"/>
      <c r="E6" s="63"/>
      <c r="F6" s="63"/>
      <c r="G6" s="64"/>
      <c r="H6" s="65"/>
      <c r="I6" s="65"/>
      <c r="J6" s="66" t="str">
        <f t="shared" ref="J6:J35" si="0">IF(H6="","",VLOOKUP(H6,支援金額,2))</f>
        <v/>
      </c>
      <c r="K6" s="65"/>
      <c r="L6" s="65"/>
      <c r="M6" s="65"/>
      <c r="N6" s="65"/>
      <c r="O6" s="67"/>
      <c r="P6" s="166" t="str">
        <f t="shared" ref="P6:P35" si="1">AW6&amp;T6&amp;V6&amp;X6&amp;Z6&amp;AE6&amp;AH6&amp;AT6&amp;AK6&amp;AM6</f>
        <v/>
      </c>
      <c r="Q6" s="125"/>
      <c r="S6" s="52" t="str">
        <f t="shared" ref="S6:S35" si="2">IF(C6="","",IF(LEN(C6)=$S$4,0,1))</f>
        <v/>
      </c>
      <c r="T6" s="53" t="str">
        <f>IF(S6=1,"✖事業所番号桁数誤り。","")</f>
        <v/>
      </c>
      <c r="U6" s="52" t="str">
        <f t="shared" ref="U6:U35" si="3">IF(E6="","",IF(COUNTIF(E6,"*"&amp;$U$4&amp;"*")=1,1,0))</f>
        <v/>
      </c>
      <c r="V6" s="53" t="str">
        <f>IF(U6=1,"✖熊本市所在施設対象外。","")</f>
        <v/>
      </c>
      <c r="W6" s="56">
        <f t="shared" ref="W6:W35" si="4">IF(F6="",0,COUNTIF(F6,"*"&amp;$W$4&amp;"*"))+IF(D6="",0,COUNTIF(D6,"*"&amp;$W$4&amp;"*"))</f>
        <v>0</v>
      </c>
      <c r="X6" s="53" t="str">
        <f>IF(W6=1,"※有料老人H選択要確認。","")</f>
        <v/>
      </c>
      <c r="Y6" s="57">
        <f t="shared" ref="Y6:Y35" si="5">IF(G6="",0,IF(G6=$Y$4,1,0))</f>
        <v>0</v>
      </c>
      <c r="Z6" s="57" t="str">
        <f t="shared" ref="Z6:Z35" si="6">IF(Y6=1,IF(AND(K6="",L6="",M6="",N6=""),"✖みなし有料（注）２確認。",""),"")</f>
        <v/>
      </c>
      <c r="AA6" s="61" t="str">
        <f>IF($G6="","",IF($G6=AA$4,1,0))</f>
        <v/>
      </c>
      <c r="AB6" s="36" t="str">
        <f t="shared" ref="AB6:AD21" si="7">IF($G6="","",IF($G6=AB$4,1,0))</f>
        <v/>
      </c>
      <c r="AC6" s="36" t="str">
        <f t="shared" si="7"/>
        <v/>
      </c>
      <c r="AD6" s="36" t="str">
        <f t="shared" si="7"/>
        <v/>
      </c>
      <c r="AE6" s="57" t="str">
        <f>IF(SUM(AA6:AD6)&gt;0,"※みなし指定要確認。","")</f>
        <v/>
      </c>
      <c r="AF6" s="74" t="str">
        <f t="shared" ref="AF6:AJ21" si="8">IF($G6="","",IF($G6=AF$4,1,0))</f>
        <v/>
      </c>
      <c r="AG6" s="76" t="str">
        <f t="shared" si="8"/>
        <v/>
      </c>
      <c r="AH6" s="75" t="str">
        <f>IF(AG6=1,"※福祉用具販売要確認。","")</f>
        <v/>
      </c>
      <c r="AI6" s="74" t="str">
        <f t="shared" si="8"/>
        <v/>
      </c>
      <c r="AJ6" s="76" t="str">
        <f t="shared" si="8"/>
        <v/>
      </c>
      <c r="AK6" s="78" t="str">
        <f>IF(AI6="","",IF(AJ6+AI6&gt;0,"※総合事業要確認。",""))</f>
        <v/>
      </c>
      <c r="AL6" s="61">
        <f t="shared" ref="AL6:AL35" si="9">IF(_xlfn.ISFORMULA(J6)=TRUE,0,1)</f>
        <v>0</v>
      </c>
      <c r="AM6" s="54" t="str">
        <f>IF(AL6=1,"✖支援金額欄数式削除要確認。","")</f>
        <v/>
      </c>
      <c r="AN6" s="44" t="str">
        <f t="shared" ref="AN6:AN35" si="10">IF(F6="","",F6&amp;"支援金区分")</f>
        <v/>
      </c>
      <c r="AO6" s="34" t="str">
        <f t="shared" ref="AO6:AO35" si="11">IF(F6="","",LEFT(F6,1))</f>
        <v/>
      </c>
      <c r="AP6" s="35" t="str">
        <f>IF(AO6="","",IF(AO6="①",1,IF(AO6="②",2,IF(AO6="③",3,IF(AO6="④",4,NG)))))</f>
        <v/>
      </c>
      <c r="AQ6" s="37" t="str">
        <f t="shared" ref="AQ6:AQ35" si="12">IF(H6="","",VLOOKUP(H6,支援金額,3))</f>
        <v/>
      </c>
      <c r="AR6" s="37" t="str">
        <f t="shared" ref="AR6:AR35" si="13">IF(H6="","",VLOOKUP(H6,支援金額,4))</f>
        <v/>
      </c>
      <c r="AS6" s="37" t="str">
        <f>IF(AP6="","",IF(AP6&lt;4,IF(AND(I6&gt;=AQ6,I6&lt;=AR6),0,1),""))</f>
        <v/>
      </c>
      <c r="AT6" s="50" t="str">
        <f>IF(AND(AP6&lt;=2,AS6=1),"✖入所定員不整合。",IF(AND(AP6=3,AS6=1),"△通所規模要確認。",""))</f>
        <v/>
      </c>
      <c r="AU6" s="98" t="str">
        <f t="shared" ref="AU6:AU35" si="14">G6&amp;D6</f>
        <v/>
      </c>
      <c r="AV6" s="32">
        <f>IF(AU6="",0,COUNTIF($AU$6:$AU$35,AU6))</f>
        <v>0</v>
      </c>
      <c r="AW6" s="53" t="str">
        <f>IF(AV6&gt;1,"✖重複申請確認。","")</f>
        <v/>
      </c>
    </row>
    <row r="7" spans="1:49" ht="26.25" customHeight="1">
      <c r="A7" s="102"/>
      <c r="B7" s="17">
        <v>2</v>
      </c>
      <c r="C7" s="62"/>
      <c r="D7" s="63"/>
      <c r="E7" s="63"/>
      <c r="F7" s="63"/>
      <c r="G7" s="64"/>
      <c r="H7" s="65"/>
      <c r="I7" s="65"/>
      <c r="J7" s="68" t="str">
        <f t="shared" si="0"/>
        <v/>
      </c>
      <c r="K7" s="65"/>
      <c r="L7" s="65"/>
      <c r="M7" s="65"/>
      <c r="N7" s="65"/>
      <c r="O7" s="18"/>
      <c r="P7" s="166" t="str">
        <f t="shared" si="1"/>
        <v/>
      </c>
      <c r="Q7" s="125"/>
      <c r="S7" s="34" t="str">
        <f t="shared" si="2"/>
        <v/>
      </c>
      <c r="T7" s="38" t="str">
        <f t="shared" ref="T7:T35" si="15">IF(S7=1,"✖事業所番号桁数誤り。","")</f>
        <v/>
      </c>
      <c r="U7" s="34" t="str">
        <f t="shared" si="3"/>
        <v/>
      </c>
      <c r="V7" s="54" t="str">
        <f t="shared" ref="V7:V35" si="16">IF(U7=1,"✖熊本市所在施設対象外。","")</f>
        <v/>
      </c>
      <c r="W7" s="34">
        <f t="shared" si="4"/>
        <v>0</v>
      </c>
      <c r="X7" s="54" t="str">
        <f t="shared" ref="X7:X35" si="17">IF(W7=1,"※有料老人H選択要確認。","")</f>
        <v/>
      </c>
      <c r="Y7" s="57">
        <f t="shared" si="5"/>
        <v>0</v>
      </c>
      <c r="Z7" s="57" t="str">
        <f t="shared" si="6"/>
        <v/>
      </c>
      <c r="AA7" s="61" t="str">
        <f t="shared" ref="AA7:AD35" si="18">IF($G7="","",IF($G7=AA$4,1,0))</f>
        <v/>
      </c>
      <c r="AB7" s="36" t="str">
        <f t="shared" si="7"/>
        <v/>
      </c>
      <c r="AC7" s="36" t="str">
        <f t="shared" si="7"/>
        <v/>
      </c>
      <c r="AD7" s="36" t="str">
        <f t="shared" si="7"/>
        <v/>
      </c>
      <c r="AE7" s="57" t="str">
        <f t="shared" ref="AE7:AE35" si="19">IF(SUM(AA7:AD7)&gt;0,"※みなし指定要確認。","")</f>
        <v/>
      </c>
      <c r="AF7" s="61" t="str">
        <f t="shared" si="8"/>
        <v/>
      </c>
      <c r="AG7" s="36" t="str">
        <f t="shared" si="8"/>
        <v/>
      </c>
      <c r="AH7" s="75" t="str">
        <f t="shared" ref="AH7:AH35" si="20">IF(AG7=1,"※福祉用具販売要確認。","")</f>
        <v/>
      </c>
      <c r="AI7" s="61" t="str">
        <f t="shared" si="8"/>
        <v/>
      </c>
      <c r="AJ7" s="36" t="str">
        <f t="shared" si="8"/>
        <v/>
      </c>
      <c r="AK7" s="57" t="str">
        <f t="shared" ref="AK7:AK35" si="21">IF(AI7="","",IF(AJ7+AI7&gt;0,"※総合事業要確認。",""))</f>
        <v/>
      </c>
      <c r="AL7" s="61">
        <f t="shared" si="9"/>
        <v>0</v>
      </c>
      <c r="AM7" s="54" t="str">
        <f t="shared" ref="AM7:AM35" si="22">IF(AL7=1,"✖支援金額欄数式削除要確認。","")</f>
        <v/>
      </c>
      <c r="AN7" s="44" t="str">
        <f t="shared" si="10"/>
        <v/>
      </c>
      <c r="AO7" s="34" t="str">
        <f t="shared" si="11"/>
        <v/>
      </c>
      <c r="AP7" s="35" t="str">
        <f>IF(AO7="","",IF(AO7="①",1,IF(AO7="②",2,IF(AO7="③",3,IF(AO7="④",4,NG)))))</f>
        <v/>
      </c>
      <c r="AQ7" s="37" t="str">
        <f>IF(H7="","",VLOOKUP(H7,支援金額,3))</f>
        <v/>
      </c>
      <c r="AR7" s="37" t="str">
        <f t="shared" si="13"/>
        <v/>
      </c>
      <c r="AS7" s="37" t="str">
        <f t="shared" ref="AS7:AS35" si="23">IF(AP7="","",IF(AP7&lt;4,IF(AND(I7&gt;=AQ7,I7&lt;=AR7),0,1),""))</f>
        <v/>
      </c>
      <c r="AT7" s="50" t="str">
        <f t="shared" ref="AT7:AT35" si="24">IF(AND(AP7&lt;=2,AS7=1),"✖入所定員不整合。",IF(AND(AP7=3,AS7=1),"△通所規模要確認。",""))</f>
        <v/>
      </c>
      <c r="AU7" s="99" t="str">
        <f t="shared" si="14"/>
        <v/>
      </c>
      <c r="AV7" s="37">
        <f t="shared" ref="AV7:AV35" si="25">IF(AU7="",0,COUNTIF($AU$6:$AU$35,AU7))</f>
        <v>0</v>
      </c>
      <c r="AW7" s="54" t="str">
        <f t="shared" ref="AW7:AW35" si="26">IF(AV7&gt;1,"✖重複申請確認。","")</f>
        <v/>
      </c>
    </row>
    <row r="8" spans="1:49" ht="26.25" customHeight="1">
      <c r="A8" s="102"/>
      <c r="B8" s="17">
        <v>3</v>
      </c>
      <c r="C8" s="62"/>
      <c r="D8" s="63"/>
      <c r="E8" s="63"/>
      <c r="F8" s="63"/>
      <c r="G8" s="64"/>
      <c r="H8" s="65"/>
      <c r="I8" s="65"/>
      <c r="J8" s="68" t="str">
        <f t="shared" si="0"/>
        <v/>
      </c>
      <c r="K8" s="65"/>
      <c r="L8" s="65"/>
      <c r="M8" s="65"/>
      <c r="N8" s="65"/>
      <c r="O8" s="18"/>
      <c r="P8" s="166" t="str">
        <f t="shared" si="1"/>
        <v/>
      </c>
      <c r="Q8" s="125"/>
      <c r="S8" s="34" t="str">
        <f t="shared" si="2"/>
        <v/>
      </c>
      <c r="T8" s="38" t="str">
        <f t="shared" si="15"/>
        <v/>
      </c>
      <c r="U8" s="34" t="str">
        <f t="shared" si="3"/>
        <v/>
      </c>
      <c r="V8" s="54" t="str">
        <f t="shared" si="16"/>
        <v/>
      </c>
      <c r="W8" s="34">
        <f t="shared" si="4"/>
        <v>0</v>
      </c>
      <c r="X8" s="54" t="str">
        <f t="shared" si="17"/>
        <v/>
      </c>
      <c r="Y8" s="57">
        <f t="shared" si="5"/>
        <v>0</v>
      </c>
      <c r="Z8" s="57" t="str">
        <f t="shared" si="6"/>
        <v/>
      </c>
      <c r="AA8" s="61" t="str">
        <f t="shared" si="18"/>
        <v/>
      </c>
      <c r="AB8" s="36" t="str">
        <f t="shared" si="7"/>
        <v/>
      </c>
      <c r="AC8" s="36" t="str">
        <f t="shared" si="7"/>
        <v/>
      </c>
      <c r="AD8" s="36" t="str">
        <f t="shared" si="7"/>
        <v/>
      </c>
      <c r="AE8" s="57" t="str">
        <f t="shared" si="19"/>
        <v/>
      </c>
      <c r="AF8" s="61" t="str">
        <f t="shared" si="8"/>
        <v/>
      </c>
      <c r="AG8" s="36" t="str">
        <f t="shared" si="8"/>
        <v/>
      </c>
      <c r="AH8" s="75" t="str">
        <f t="shared" si="20"/>
        <v/>
      </c>
      <c r="AI8" s="61" t="str">
        <f t="shared" si="8"/>
        <v/>
      </c>
      <c r="AJ8" s="36" t="str">
        <f t="shared" si="8"/>
        <v/>
      </c>
      <c r="AK8" s="57" t="str">
        <f t="shared" si="21"/>
        <v/>
      </c>
      <c r="AL8" s="61">
        <f t="shared" si="9"/>
        <v>0</v>
      </c>
      <c r="AM8" s="54" t="str">
        <f t="shared" si="22"/>
        <v/>
      </c>
      <c r="AN8" s="44" t="str">
        <f t="shared" si="10"/>
        <v/>
      </c>
      <c r="AO8" s="34" t="str">
        <f t="shared" si="11"/>
        <v/>
      </c>
      <c r="AP8" s="35" t="str">
        <f>IF(AO8="","",IF(AO8="①",1,IF(AO8="②",2,IF(AO8="③",3,IF(AO8="④",4,NG)))))</f>
        <v/>
      </c>
      <c r="AQ8" s="37" t="str">
        <f t="shared" si="12"/>
        <v/>
      </c>
      <c r="AR8" s="37" t="str">
        <f t="shared" si="13"/>
        <v/>
      </c>
      <c r="AS8" s="37" t="str">
        <f t="shared" si="23"/>
        <v/>
      </c>
      <c r="AT8" s="50" t="str">
        <f t="shared" si="24"/>
        <v/>
      </c>
      <c r="AU8" s="99" t="str">
        <f t="shared" si="14"/>
        <v/>
      </c>
      <c r="AV8" s="37">
        <f t="shared" si="25"/>
        <v>0</v>
      </c>
      <c r="AW8" s="54" t="str">
        <f t="shared" si="26"/>
        <v/>
      </c>
    </row>
    <row r="9" spans="1:49" ht="26.25" customHeight="1">
      <c r="A9" s="102"/>
      <c r="B9" s="17">
        <v>4</v>
      </c>
      <c r="C9" s="62"/>
      <c r="D9" s="63"/>
      <c r="E9" s="63"/>
      <c r="F9" s="63"/>
      <c r="G9" s="64"/>
      <c r="H9" s="65"/>
      <c r="I9" s="65"/>
      <c r="J9" s="68" t="str">
        <f t="shared" si="0"/>
        <v/>
      </c>
      <c r="K9" s="65"/>
      <c r="L9" s="65"/>
      <c r="M9" s="65"/>
      <c r="N9" s="65"/>
      <c r="O9" s="18"/>
      <c r="P9" s="166" t="str">
        <f t="shared" si="1"/>
        <v/>
      </c>
      <c r="Q9" s="125"/>
      <c r="S9" s="34" t="str">
        <f t="shared" si="2"/>
        <v/>
      </c>
      <c r="T9" s="38" t="str">
        <f t="shared" si="15"/>
        <v/>
      </c>
      <c r="U9" s="34" t="str">
        <f t="shared" si="3"/>
        <v/>
      </c>
      <c r="V9" s="54" t="str">
        <f t="shared" si="16"/>
        <v/>
      </c>
      <c r="W9" s="34">
        <f t="shared" si="4"/>
        <v>0</v>
      </c>
      <c r="X9" s="54" t="str">
        <f t="shared" si="17"/>
        <v/>
      </c>
      <c r="Y9" s="57">
        <f t="shared" si="5"/>
        <v>0</v>
      </c>
      <c r="Z9" s="57" t="str">
        <f t="shared" si="6"/>
        <v/>
      </c>
      <c r="AA9" s="61" t="str">
        <f t="shared" si="18"/>
        <v/>
      </c>
      <c r="AB9" s="36" t="str">
        <f t="shared" si="7"/>
        <v/>
      </c>
      <c r="AC9" s="36" t="str">
        <f t="shared" si="7"/>
        <v/>
      </c>
      <c r="AD9" s="36" t="str">
        <f t="shared" si="7"/>
        <v/>
      </c>
      <c r="AE9" s="57" t="str">
        <f t="shared" si="19"/>
        <v/>
      </c>
      <c r="AF9" s="61" t="str">
        <f t="shared" si="8"/>
        <v/>
      </c>
      <c r="AG9" s="36" t="str">
        <f t="shared" si="8"/>
        <v/>
      </c>
      <c r="AH9" s="75" t="str">
        <f t="shared" si="20"/>
        <v/>
      </c>
      <c r="AI9" s="61" t="str">
        <f t="shared" si="8"/>
        <v/>
      </c>
      <c r="AJ9" s="36" t="str">
        <f t="shared" si="8"/>
        <v/>
      </c>
      <c r="AK9" s="57" t="str">
        <f t="shared" si="21"/>
        <v/>
      </c>
      <c r="AL9" s="61">
        <f t="shared" si="9"/>
        <v>0</v>
      </c>
      <c r="AM9" s="54" t="str">
        <f t="shared" si="22"/>
        <v/>
      </c>
      <c r="AN9" s="44" t="str">
        <f t="shared" si="10"/>
        <v/>
      </c>
      <c r="AO9" s="34" t="str">
        <f t="shared" si="11"/>
        <v/>
      </c>
      <c r="AP9" s="35" t="str">
        <f>IF(AO9="","",IF(AO9="①",1,IF(AO9="②",2,IF(AO9="③",3,IF(AO9="④",4,NG)))))</f>
        <v/>
      </c>
      <c r="AQ9" s="37" t="str">
        <f t="shared" si="12"/>
        <v/>
      </c>
      <c r="AR9" s="37" t="str">
        <f t="shared" si="13"/>
        <v/>
      </c>
      <c r="AS9" s="37" t="str">
        <f t="shared" si="23"/>
        <v/>
      </c>
      <c r="AT9" s="50" t="str">
        <f t="shared" si="24"/>
        <v/>
      </c>
      <c r="AU9" s="99" t="str">
        <f t="shared" si="14"/>
        <v/>
      </c>
      <c r="AV9" s="37">
        <f t="shared" si="25"/>
        <v>0</v>
      </c>
      <c r="AW9" s="54" t="str">
        <f t="shared" si="26"/>
        <v/>
      </c>
    </row>
    <row r="10" spans="1:49" ht="26.25" customHeight="1">
      <c r="A10" s="102"/>
      <c r="B10" s="17">
        <v>5</v>
      </c>
      <c r="C10" s="62"/>
      <c r="D10" s="63"/>
      <c r="E10" s="63"/>
      <c r="F10" s="63"/>
      <c r="G10" s="64"/>
      <c r="H10" s="65"/>
      <c r="I10" s="65"/>
      <c r="J10" s="68" t="str">
        <f t="shared" si="0"/>
        <v/>
      </c>
      <c r="K10" s="65"/>
      <c r="L10" s="65"/>
      <c r="M10" s="65"/>
      <c r="N10" s="65"/>
      <c r="O10" s="18"/>
      <c r="P10" s="166" t="str">
        <f t="shared" si="1"/>
        <v/>
      </c>
      <c r="Q10" s="125"/>
      <c r="S10" s="34" t="str">
        <f t="shared" si="2"/>
        <v/>
      </c>
      <c r="T10" s="38" t="str">
        <f t="shared" si="15"/>
        <v/>
      </c>
      <c r="U10" s="34" t="str">
        <f t="shared" si="3"/>
        <v/>
      </c>
      <c r="V10" s="54" t="str">
        <f t="shared" si="16"/>
        <v/>
      </c>
      <c r="W10" s="34">
        <f t="shared" si="4"/>
        <v>0</v>
      </c>
      <c r="X10" s="54" t="str">
        <f t="shared" si="17"/>
        <v/>
      </c>
      <c r="Y10" s="57">
        <f t="shared" si="5"/>
        <v>0</v>
      </c>
      <c r="Z10" s="57" t="str">
        <f t="shared" si="6"/>
        <v/>
      </c>
      <c r="AA10" s="61" t="str">
        <f t="shared" si="18"/>
        <v/>
      </c>
      <c r="AB10" s="36" t="str">
        <f t="shared" si="7"/>
        <v/>
      </c>
      <c r="AC10" s="36" t="str">
        <f t="shared" si="7"/>
        <v/>
      </c>
      <c r="AD10" s="36" t="str">
        <f t="shared" si="7"/>
        <v/>
      </c>
      <c r="AE10" s="57" t="str">
        <f t="shared" si="19"/>
        <v/>
      </c>
      <c r="AF10" s="61" t="str">
        <f t="shared" si="8"/>
        <v/>
      </c>
      <c r="AG10" s="36" t="str">
        <f t="shared" si="8"/>
        <v/>
      </c>
      <c r="AH10" s="75" t="str">
        <f t="shared" si="20"/>
        <v/>
      </c>
      <c r="AI10" s="61" t="str">
        <f t="shared" si="8"/>
        <v/>
      </c>
      <c r="AJ10" s="36" t="str">
        <f t="shared" si="8"/>
        <v/>
      </c>
      <c r="AK10" s="57" t="str">
        <f t="shared" si="21"/>
        <v/>
      </c>
      <c r="AL10" s="61">
        <f t="shared" si="9"/>
        <v>0</v>
      </c>
      <c r="AM10" s="54" t="str">
        <f t="shared" si="22"/>
        <v/>
      </c>
      <c r="AN10" s="44" t="str">
        <f t="shared" si="10"/>
        <v/>
      </c>
      <c r="AO10" s="34" t="str">
        <f t="shared" si="11"/>
        <v/>
      </c>
      <c r="AP10" s="35" t="str">
        <f>IF(AO10="","",IF(AO10="①",1,IF(AO10="②",2,IF(AO10="③",3,IF(AO10="④",4,NG)))))</f>
        <v/>
      </c>
      <c r="AQ10" s="37" t="str">
        <f t="shared" si="12"/>
        <v/>
      </c>
      <c r="AR10" s="37" t="str">
        <f t="shared" si="13"/>
        <v/>
      </c>
      <c r="AS10" s="37" t="str">
        <f t="shared" si="23"/>
        <v/>
      </c>
      <c r="AT10" s="50" t="str">
        <f t="shared" si="24"/>
        <v/>
      </c>
      <c r="AU10" s="99" t="str">
        <f t="shared" si="14"/>
        <v/>
      </c>
      <c r="AV10" s="37">
        <f t="shared" si="25"/>
        <v>0</v>
      </c>
      <c r="AW10" s="54" t="str">
        <f t="shared" si="26"/>
        <v/>
      </c>
    </row>
    <row r="11" spans="1:49" ht="26.25" customHeight="1">
      <c r="A11" s="102"/>
      <c r="B11" s="17">
        <v>6</v>
      </c>
      <c r="C11" s="62"/>
      <c r="D11" s="63"/>
      <c r="E11" s="63"/>
      <c r="F11" s="63"/>
      <c r="G11" s="64"/>
      <c r="H11" s="65"/>
      <c r="I11" s="65"/>
      <c r="J11" s="68" t="str">
        <f t="shared" si="0"/>
        <v/>
      </c>
      <c r="K11" s="65"/>
      <c r="L11" s="65"/>
      <c r="M11" s="65"/>
      <c r="N11" s="65"/>
      <c r="O11" s="18"/>
      <c r="P11" s="166" t="str">
        <f t="shared" si="1"/>
        <v/>
      </c>
      <c r="Q11" s="125"/>
      <c r="S11" s="34" t="str">
        <f t="shared" si="2"/>
        <v/>
      </c>
      <c r="T11" s="38" t="str">
        <f t="shared" si="15"/>
        <v/>
      </c>
      <c r="U11" s="34" t="str">
        <f t="shared" si="3"/>
        <v/>
      </c>
      <c r="V11" s="54" t="str">
        <f t="shared" si="16"/>
        <v/>
      </c>
      <c r="W11" s="34">
        <f t="shared" si="4"/>
        <v>0</v>
      </c>
      <c r="X11" s="54" t="str">
        <f t="shared" si="17"/>
        <v/>
      </c>
      <c r="Y11" s="57">
        <f t="shared" si="5"/>
        <v>0</v>
      </c>
      <c r="Z11" s="57" t="str">
        <f t="shared" si="6"/>
        <v/>
      </c>
      <c r="AA11" s="61" t="str">
        <f t="shared" si="18"/>
        <v/>
      </c>
      <c r="AB11" s="36" t="str">
        <f t="shared" si="7"/>
        <v/>
      </c>
      <c r="AC11" s="36" t="str">
        <f t="shared" si="7"/>
        <v/>
      </c>
      <c r="AD11" s="36" t="str">
        <f t="shared" si="7"/>
        <v/>
      </c>
      <c r="AE11" s="57" t="str">
        <f t="shared" si="19"/>
        <v/>
      </c>
      <c r="AF11" s="61" t="str">
        <f t="shared" si="8"/>
        <v/>
      </c>
      <c r="AG11" s="36" t="str">
        <f t="shared" si="8"/>
        <v/>
      </c>
      <c r="AH11" s="75" t="str">
        <f t="shared" si="20"/>
        <v/>
      </c>
      <c r="AI11" s="61" t="str">
        <f t="shared" si="8"/>
        <v/>
      </c>
      <c r="AJ11" s="36" t="str">
        <f t="shared" si="8"/>
        <v/>
      </c>
      <c r="AK11" s="57" t="str">
        <f t="shared" si="21"/>
        <v/>
      </c>
      <c r="AL11" s="61">
        <f t="shared" si="9"/>
        <v>0</v>
      </c>
      <c r="AM11" s="54" t="str">
        <f t="shared" si="22"/>
        <v/>
      </c>
      <c r="AN11" s="44" t="str">
        <f t="shared" si="10"/>
        <v/>
      </c>
      <c r="AO11" s="34" t="str">
        <f t="shared" si="11"/>
        <v/>
      </c>
      <c r="AP11" s="35" t="str">
        <f>IF(AO11="","",IF(AO11="①",1,IF(AO11="②",2,IF(AO11="③",3,IF(AO11="④",4,NG)))))</f>
        <v/>
      </c>
      <c r="AQ11" s="37" t="str">
        <f t="shared" si="12"/>
        <v/>
      </c>
      <c r="AR11" s="37" t="str">
        <f t="shared" si="13"/>
        <v/>
      </c>
      <c r="AS11" s="37" t="str">
        <f t="shared" si="23"/>
        <v/>
      </c>
      <c r="AT11" s="50" t="str">
        <f t="shared" si="24"/>
        <v/>
      </c>
      <c r="AU11" s="99" t="str">
        <f t="shared" si="14"/>
        <v/>
      </c>
      <c r="AV11" s="37">
        <f t="shared" si="25"/>
        <v>0</v>
      </c>
      <c r="AW11" s="54" t="str">
        <f t="shared" si="26"/>
        <v/>
      </c>
    </row>
    <row r="12" spans="1:49" ht="26.25" customHeight="1">
      <c r="A12" s="102"/>
      <c r="B12" s="17">
        <v>7</v>
      </c>
      <c r="C12" s="62"/>
      <c r="D12" s="63"/>
      <c r="E12" s="63"/>
      <c r="F12" s="63"/>
      <c r="G12" s="64"/>
      <c r="H12" s="65"/>
      <c r="I12" s="65"/>
      <c r="J12" s="68" t="str">
        <f t="shared" si="0"/>
        <v/>
      </c>
      <c r="K12" s="65"/>
      <c r="L12" s="65"/>
      <c r="M12" s="65"/>
      <c r="N12" s="65"/>
      <c r="O12" s="18"/>
      <c r="P12" s="166" t="str">
        <f t="shared" si="1"/>
        <v/>
      </c>
      <c r="Q12" s="125"/>
      <c r="S12" s="34" t="str">
        <f t="shared" si="2"/>
        <v/>
      </c>
      <c r="T12" s="38" t="str">
        <f t="shared" si="15"/>
        <v/>
      </c>
      <c r="U12" s="34" t="str">
        <f t="shared" si="3"/>
        <v/>
      </c>
      <c r="V12" s="54" t="str">
        <f t="shared" si="16"/>
        <v/>
      </c>
      <c r="W12" s="34">
        <f t="shared" si="4"/>
        <v>0</v>
      </c>
      <c r="X12" s="54" t="str">
        <f t="shared" si="17"/>
        <v/>
      </c>
      <c r="Y12" s="57">
        <f t="shared" si="5"/>
        <v>0</v>
      </c>
      <c r="Z12" s="57" t="str">
        <f t="shared" si="6"/>
        <v/>
      </c>
      <c r="AA12" s="61" t="str">
        <f t="shared" si="18"/>
        <v/>
      </c>
      <c r="AB12" s="36" t="str">
        <f t="shared" si="7"/>
        <v/>
      </c>
      <c r="AC12" s="36" t="str">
        <f t="shared" si="7"/>
        <v/>
      </c>
      <c r="AD12" s="36" t="str">
        <f t="shared" si="7"/>
        <v/>
      </c>
      <c r="AE12" s="57" t="str">
        <f t="shared" si="19"/>
        <v/>
      </c>
      <c r="AF12" s="61" t="str">
        <f t="shared" si="8"/>
        <v/>
      </c>
      <c r="AG12" s="36" t="str">
        <f t="shared" si="8"/>
        <v/>
      </c>
      <c r="AH12" s="75" t="str">
        <f t="shared" si="20"/>
        <v/>
      </c>
      <c r="AI12" s="61" t="str">
        <f t="shared" si="8"/>
        <v/>
      </c>
      <c r="AJ12" s="36" t="str">
        <f t="shared" si="8"/>
        <v/>
      </c>
      <c r="AK12" s="57" t="str">
        <f t="shared" si="21"/>
        <v/>
      </c>
      <c r="AL12" s="61">
        <f t="shared" si="9"/>
        <v>0</v>
      </c>
      <c r="AM12" s="54" t="str">
        <f t="shared" si="22"/>
        <v/>
      </c>
      <c r="AN12" s="44" t="str">
        <f t="shared" si="10"/>
        <v/>
      </c>
      <c r="AO12" s="34" t="str">
        <f t="shared" si="11"/>
        <v/>
      </c>
      <c r="AP12" s="35" t="str">
        <f>IF(AO12="","",IF(AO12="①",1,IF(AO12="②",2,IF(AO12="③",3,IF(AO12="④",4,NG)))))</f>
        <v/>
      </c>
      <c r="AQ12" s="37" t="str">
        <f t="shared" si="12"/>
        <v/>
      </c>
      <c r="AR12" s="37" t="str">
        <f t="shared" si="13"/>
        <v/>
      </c>
      <c r="AS12" s="37" t="str">
        <f t="shared" si="23"/>
        <v/>
      </c>
      <c r="AT12" s="50" t="str">
        <f t="shared" si="24"/>
        <v/>
      </c>
      <c r="AU12" s="99" t="str">
        <f t="shared" si="14"/>
        <v/>
      </c>
      <c r="AV12" s="37">
        <f t="shared" si="25"/>
        <v>0</v>
      </c>
      <c r="AW12" s="54" t="str">
        <f t="shared" si="26"/>
        <v/>
      </c>
    </row>
    <row r="13" spans="1:49" ht="26.25" customHeight="1">
      <c r="A13" s="102"/>
      <c r="B13" s="17">
        <v>8</v>
      </c>
      <c r="C13" s="62"/>
      <c r="D13" s="63"/>
      <c r="E13" s="63"/>
      <c r="F13" s="63"/>
      <c r="G13" s="64"/>
      <c r="H13" s="65"/>
      <c r="I13" s="65"/>
      <c r="J13" s="68" t="str">
        <f t="shared" si="0"/>
        <v/>
      </c>
      <c r="K13" s="65"/>
      <c r="L13" s="65"/>
      <c r="M13" s="65"/>
      <c r="N13" s="65"/>
      <c r="O13" s="18"/>
      <c r="P13" s="166" t="str">
        <f t="shared" si="1"/>
        <v/>
      </c>
      <c r="Q13" s="125"/>
      <c r="S13" s="34" t="str">
        <f t="shared" si="2"/>
        <v/>
      </c>
      <c r="T13" s="38" t="str">
        <f t="shared" si="15"/>
        <v/>
      </c>
      <c r="U13" s="34" t="str">
        <f t="shared" si="3"/>
        <v/>
      </c>
      <c r="V13" s="54" t="str">
        <f t="shared" si="16"/>
        <v/>
      </c>
      <c r="W13" s="34">
        <f t="shared" si="4"/>
        <v>0</v>
      </c>
      <c r="X13" s="54" t="str">
        <f t="shared" si="17"/>
        <v/>
      </c>
      <c r="Y13" s="57">
        <f t="shared" si="5"/>
        <v>0</v>
      </c>
      <c r="Z13" s="57" t="str">
        <f t="shared" si="6"/>
        <v/>
      </c>
      <c r="AA13" s="61" t="str">
        <f t="shared" si="18"/>
        <v/>
      </c>
      <c r="AB13" s="36" t="str">
        <f t="shared" si="7"/>
        <v/>
      </c>
      <c r="AC13" s="36" t="str">
        <f t="shared" si="7"/>
        <v/>
      </c>
      <c r="AD13" s="36" t="str">
        <f t="shared" si="7"/>
        <v/>
      </c>
      <c r="AE13" s="57" t="str">
        <f t="shared" si="19"/>
        <v/>
      </c>
      <c r="AF13" s="61" t="str">
        <f t="shared" si="8"/>
        <v/>
      </c>
      <c r="AG13" s="36" t="str">
        <f t="shared" si="8"/>
        <v/>
      </c>
      <c r="AH13" s="75" t="str">
        <f t="shared" si="20"/>
        <v/>
      </c>
      <c r="AI13" s="61" t="str">
        <f t="shared" si="8"/>
        <v/>
      </c>
      <c r="AJ13" s="36" t="str">
        <f t="shared" si="8"/>
        <v/>
      </c>
      <c r="AK13" s="57" t="str">
        <f t="shared" si="21"/>
        <v/>
      </c>
      <c r="AL13" s="61">
        <f t="shared" si="9"/>
        <v>0</v>
      </c>
      <c r="AM13" s="54" t="str">
        <f t="shared" si="22"/>
        <v/>
      </c>
      <c r="AN13" s="44" t="str">
        <f t="shared" si="10"/>
        <v/>
      </c>
      <c r="AO13" s="34" t="str">
        <f t="shared" si="11"/>
        <v/>
      </c>
      <c r="AP13" s="35" t="str">
        <f>IF(AO13="","",IF(AO13="①",1,IF(AO13="②",2,IF(AO13="③",3,IF(AO13="④",4,NG)))))</f>
        <v/>
      </c>
      <c r="AQ13" s="37" t="str">
        <f t="shared" si="12"/>
        <v/>
      </c>
      <c r="AR13" s="37" t="str">
        <f t="shared" si="13"/>
        <v/>
      </c>
      <c r="AS13" s="37" t="str">
        <f t="shared" si="23"/>
        <v/>
      </c>
      <c r="AT13" s="50" t="str">
        <f t="shared" si="24"/>
        <v/>
      </c>
      <c r="AU13" s="99" t="str">
        <f t="shared" si="14"/>
        <v/>
      </c>
      <c r="AV13" s="37">
        <f t="shared" si="25"/>
        <v>0</v>
      </c>
      <c r="AW13" s="54" t="str">
        <f t="shared" si="26"/>
        <v/>
      </c>
    </row>
    <row r="14" spans="1:49" ht="26.25" customHeight="1">
      <c r="A14" s="102"/>
      <c r="B14" s="17">
        <v>9</v>
      </c>
      <c r="C14" s="62"/>
      <c r="D14" s="63"/>
      <c r="E14" s="63"/>
      <c r="F14" s="63"/>
      <c r="G14" s="64"/>
      <c r="H14" s="65"/>
      <c r="I14" s="65"/>
      <c r="J14" s="68" t="str">
        <f t="shared" si="0"/>
        <v/>
      </c>
      <c r="K14" s="65"/>
      <c r="L14" s="65"/>
      <c r="M14" s="65"/>
      <c r="N14" s="65"/>
      <c r="O14" s="18"/>
      <c r="P14" s="166" t="str">
        <f t="shared" si="1"/>
        <v/>
      </c>
      <c r="Q14" s="125"/>
      <c r="S14" s="34" t="str">
        <f t="shared" si="2"/>
        <v/>
      </c>
      <c r="T14" s="38" t="str">
        <f t="shared" si="15"/>
        <v/>
      </c>
      <c r="U14" s="34" t="str">
        <f t="shared" si="3"/>
        <v/>
      </c>
      <c r="V14" s="54" t="str">
        <f t="shared" si="16"/>
        <v/>
      </c>
      <c r="W14" s="34">
        <f t="shared" si="4"/>
        <v>0</v>
      </c>
      <c r="X14" s="54" t="str">
        <f t="shared" si="17"/>
        <v/>
      </c>
      <c r="Y14" s="57">
        <f t="shared" si="5"/>
        <v>0</v>
      </c>
      <c r="Z14" s="57" t="str">
        <f t="shared" si="6"/>
        <v/>
      </c>
      <c r="AA14" s="61" t="str">
        <f t="shared" si="18"/>
        <v/>
      </c>
      <c r="AB14" s="36" t="str">
        <f t="shared" si="7"/>
        <v/>
      </c>
      <c r="AC14" s="36" t="str">
        <f t="shared" si="7"/>
        <v/>
      </c>
      <c r="AD14" s="36" t="str">
        <f t="shared" si="7"/>
        <v/>
      </c>
      <c r="AE14" s="57" t="str">
        <f t="shared" si="19"/>
        <v/>
      </c>
      <c r="AF14" s="61" t="str">
        <f t="shared" si="8"/>
        <v/>
      </c>
      <c r="AG14" s="36" t="str">
        <f t="shared" si="8"/>
        <v/>
      </c>
      <c r="AH14" s="75" t="str">
        <f t="shared" si="20"/>
        <v/>
      </c>
      <c r="AI14" s="61" t="str">
        <f t="shared" si="8"/>
        <v/>
      </c>
      <c r="AJ14" s="36" t="str">
        <f t="shared" si="8"/>
        <v/>
      </c>
      <c r="AK14" s="57" t="str">
        <f t="shared" si="21"/>
        <v/>
      </c>
      <c r="AL14" s="61">
        <f t="shared" si="9"/>
        <v>0</v>
      </c>
      <c r="AM14" s="54" t="str">
        <f t="shared" si="22"/>
        <v/>
      </c>
      <c r="AN14" s="44" t="str">
        <f t="shared" si="10"/>
        <v/>
      </c>
      <c r="AO14" s="34" t="str">
        <f t="shared" si="11"/>
        <v/>
      </c>
      <c r="AP14" s="35" t="str">
        <f>IF(AO14="","",IF(AO14="①",1,IF(AO14="②",2,IF(AO14="③",3,IF(AO14="④",4,NG)))))</f>
        <v/>
      </c>
      <c r="AQ14" s="37" t="str">
        <f t="shared" si="12"/>
        <v/>
      </c>
      <c r="AR14" s="37" t="str">
        <f t="shared" si="13"/>
        <v/>
      </c>
      <c r="AS14" s="37" t="str">
        <f t="shared" si="23"/>
        <v/>
      </c>
      <c r="AT14" s="50" t="str">
        <f t="shared" si="24"/>
        <v/>
      </c>
      <c r="AU14" s="99" t="str">
        <f t="shared" si="14"/>
        <v/>
      </c>
      <c r="AV14" s="37">
        <f t="shared" si="25"/>
        <v>0</v>
      </c>
      <c r="AW14" s="54" t="str">
        <f t="shared" si="26"/>
        <v/>
      </c>
    </row>
    <row r="15" spans="1:49" ht="26.25" customHeight="1">
      <c r="A15" s="102"/>
      <c r="B15" s="17">
        <v>10</v>
      </c>
      <c r="C15" s="62"/>
      <c r="D15" s="63"/>
      <c r="E15" s="63"/>
      <c r="F15" s="63"/>
      <c r="G15" s="64"/>
      <c r="H15" s="65"/>
      <c r="I15" s="65"/>
      <c r="J15" s="68" t="str">
        <f t="shared" si="0"/>
        <v/>
      </c>
      <c r="K15" s="65"/>
      <c r="L15" s="65"/>
      <c r="M15" s="65"/>
      <c r="N15" s="65"/>
      <c r="O15" s="18"/>
      <c r="P15" s="166" t="str">
        <f t="shared" si="1"/>
        <v/>
      </c>
      <c r="Q15" s="125"/>
      <c r="S15" s="34" t="str">
        <f t="shared" si="2"/>
        <v/>
      </c>
      <c r="T15" s="38" t="str">
        <f t="shared" si="15"/>
        <v/>
      </c>
      <c r="U15" s="34" t="str">
        <f t="shared" si="3"/>
        <v/>
      </c>
      <c r="V15" s="54" t="str">
        <f t="shared" si="16"/>
        <v/>
      </c>
      <c r="W15" s="34">
        <f t="shared" si="4"/>
        <v>0</v>
      </c>
      <c r="X15" s="54" t="str">
        <f t="shared" si="17"/>
        <v/>
      </c>
      <c r="Y15" s="57">
        <f t="shared" si="5"/>
        <v>0</v>
      </c>
      <c r="Z15" s="57" t="str">
        <f t="shared" si="6"/>
        <v/>
      </c>
      <c r="AA15" s="61" t="str">
        <f t="shared" si="18"/>
        <v/>
      </c>
      <c r="AB15" s="36" t="str">
        <f t="shared" si="7"/>
        <v/>
      </c>
      <c r="AC15" s="36" t="str">
        <f t="shared" si="7"/>
        <v/>
      </c>
      <c r="AD15" s="36" t="str">
        <f t="shared" si="7"/>
        <v/>
      </c>
      <c r="AE15" s="57" t="str">
        <f t="shared" si="19"/>
        <v/>
      </c>
      <c r="AF15" s="61" t="str">
        <f t="shared" si="8"/>
        <v/>
      </c>
      <c r="AG15" s="36" t="str">
        <f t="shared" si="8"/>
        <v/>
      </c>
      <c r="AH15" s="75" t="str">
        <f t="shared" si="20"/>
        <v/>
      </c>
      <c r="AI15" s="61" t="str">
        <f t="shared" si="8"/>
        <v/>
      </c>
      <c r="AJ15" s="36" t="str">
        <f t="shared" si="8"/>
        <v/>
      </c>
      <c r="AK15" s="57" t="str">
        <f t="shared" si="21"/>
        <v/>
      </c>
      <c r="AL15" s="61">
        <f t="shared" si="9"/>
        <v>0</v>
      </c>
      <c r="AM15" s="54" t="str">
        <f t="shared" si="22"/>
        <v/>
      </c>
      <c r="AN15" s="44" t="str">
        <f t="shared" si="10"/>
        <v/>
      </c>
      <c r="AO15" s="34" t="str">
        <f t="shared" si="11"/>
        <v/>
      </c>
      <c r="AP15" s="35" t="str">
        <f>IF(AO15="","",IF(AO15="①",1,IF(AO15="②",2,IF(AO15="③",3,IF(AO15="④",4,NG)))))</f>
        <v/>
      </c>
      <c r="AQ15" s="37" t="str">
        <f t="shared" si="12"/>
        <v/>
      </c>
      <c r="AR15" s="37" t="str">
        <f t="shared" si="13"/>
        <v/>
      </c>
      <c r="AS15" s="37" t="str">
        <f t="shared" si="23"/>
        <v/>
      </c>
      <c r="AT15" s="50" t="str">
        <f t="shared" si="24"/>
        <v/>
      </c>
      <c r="AU15" s="99" t="str">
        <f t="shared" si="14"/>
        <v/>
      </c>
      <c r="AV15" s="37">
        <f t="shared" si="25"/>
        <v>0</v>
      </c>
      <c r="AW15" s="54" t="str">
        <f t="shared" si="26"/>
        <v/>
      </c>
    </row>
    <row r="16" spans="1:49" ht="26.25" customHeight="1">
      <c r="A16" s="102"/>
      <c r="B16" s="17">
        <v>11</v>
      </c>
      <c r="C16" s="62"/>
      <c r="D16" s="63"/>
      <c r="E16" s="63"/>
      <c r="F16" s="63"/>
      <c r="G16" s="64"/>
      <c r="H16" s="65"/>
      <c r="I16" s="65"/>
      <c r="J16" s="68" t="str">
        <f t="shared" si="0"/>
        <v/>
      </c>
      <c r="K16" s="65"/>
      <c r="L16" s="65"/>
      <c r="M16" s="65"/>
      <c r="N16" s="65"/>
      <c r="O16" s="18"/>
      <c r="P16" s="166" t="str">
        <f t="shared" si="1"/>
        <v/>
      </c>
      <c r="Q16" s="125"/>
      <c r="S16" s="34" t="str">
        <f t="shared" si="2"/>
        <v/>
      </c>
      <c r="T16" s="38" t="str">
        <f t="shared" si="15"/>
        <v/>
      </c>
      <c r="U16" s="34" t="str">
        <f t="shared" si="3"/>
        <v/>
      </c>
      <c r="V16" s="54" t="str">
        <f t="shared" si="16"/>
        <v/>
      </c>
      <c r="W16" s="34">
        <f t="shared" si="4"/>
        <v>0</v>
      </c>
      <c r="X16" s="54" t="str">
        <f t="shared" si="17"/>
        <v/>
      </c>
      <c r="Y16" s="57">
        <f t="shared" si="5"/>
        <v>0</v>
      </c>
      <c r="Z16" s="57" t="str">
        <f t="shared" si="6"/>
        <v/>
      </c>
      <c r="AA16" s="61" t="str">
        <f t="shared" si="18"/>
        <v/>
      </c>
      <c r="AB16" s="36" t="str">
        <f t="shared" si="7"/>
        <v/>
      </c>
      <c r="AC16" s="36" t="str">
        <f t="shared" si="7"/>
        <v/>
      </c>
      <c r="AD16" s="36" t="str">
        <f t="shared" si="7"/>
        <v/>
      </c>
      <c r="AE16" s="57" t="str">
        <f t="shared" si="19"/>
        <v/>
      </c>
      <c r="AF16" s="61" t="str">
        <f t="shared" si="8"/>
        <v/>
      </c>
      <c r="AG16" s="36" t="str">
        <f t="shared" si="8"/>
        <v/>
      </c>
      <c r="AH16" s="75" t="str">
        <f t="shared" si="20"/>
        <v/>
      </c>
      <c r="AI16" s="61" t="str">
        <f t="shared" si="8"/>
        <v/>
      </c>
      <c r="AJ16" s="36" t="str">
        <f t="shared" si="8"/>
        <v/>
      </c>
      <c r="AK16" s="57" t="str">
        <f t="shared" si="21"/>
        <v/>
      </c>
      <c r="AL16" s="61">
        <f t="shared" si="9"/>
        <v>0</v>
      </c>
      <c r="AM16" s="54" t="str">
        <f t="shared" si="22"/>
        <v/>
      </c>
      <c r="AN16" s="44" t="str">
        <f t="shared" si="10"/>
        <v/>
      </c>
      <c r="AO16" s="34" t="str">
        <f t="shared" si="11"/>
        <v/>
      </c>
      <c r="AP16" s="35" t="str">
        <f>IF(AO16="","",IF(AO16="①",1,IF(AO16="②",2,IF(AO16="③",3,IF(AO16="④",4,NG)))))</f>
        <v/>
      </c>
      <c r="AQ16" s="37" t="str">
        <f t="shared" si="12"/>
        <v/>
      </c>
      <c r="AR16" s="37" t="str">
        <f t="shared" si="13"/>
        <v/>
      </c>
      <c r="AS16" s="37" t="str">
        <f t="shared" si="23"/>
        <v/>
      </c>
      <c r="AT16" s="50" t="str">
        <f t="shared" si="24"/>
        <v/>
      </c>
      <c r="AU16" s="99" t="str">
        <f t="shared" si="14"/>
        <v/>
      </c>
      <c r="AV16" s="37">
        <f t="shared" si="25"/>
        <v>0</v>
      </c>
      <c r="AW16" s="54" t="str">
        <f t="shared" si="26"/>
        <v/>
      </c>
    </row>
    <row r="17" spans="1:49" ht="26.25" customHeight="1">
      <c r="A17" s="102"/>
      <c r="B17" s="17">
        <v>12</v>
      </c>
      <c r="C17" s="62"/>
      <c r="D17" s="63"/>
      <c r="E17" s="63"/>
      <c r="F17" s="63"/>
      <c r="G17" s="64"/>
      <c r="H17" s="65"/>
      <c r="I17" s="65"/>
      <c r="J17" s="68" t="str">
        <f t="shared" si="0"/>
        <v/>
      </c>
      <c r="K17" s="65"/>
      <c r="L17" s="65"/>
      <c r="M17" s="65"/>
      <c r="N17" s="65"/>
      <c r="O17" s="18"/>
      <c r="P17" s="166" t="str">
        <f t="shared" si="1"/>
        <v/>
      </c>
      <c r="Q17" s="125"/>
      <c r="S17" s="34" t="str">
        <f t="shared" si="2"/>
        <v/>
      </c>
      <c r="T17" s="38" t="str">
        <f t="shared" si="15"/>
        <v/>
      </c>
      <c r="U17" s="34" t="str">
        <f t="shared" si="3"/>
        <v/>
      </c>
      <c r="V17" s="54" t="str">
        <f t="shared" si="16"/>
        <v/>
      </c>
      <c r="W17" s="34">
        <f t="shared" si="4"/>
        <v>0</v>
      </c>
      <c r="X17" s="54" t="str">
        <f t="shared" si="17"/>
        <v/>
      </c>
      <c r="Y17" s="57">
        <f t="shared" si="5"/>
        <v>0</v>
      </c>
      <c r="Z17" s="57" t="str">
        <f t="shared" si="6"/>
        <v/>
      </c>
      <c r="AA17" s="61" t="str">
        <f t="shared" si="18"/>
        <v/>
      </c>
      <c r="AB17" s="36" t="str">
        <f t="shared" si="7"/>
        <v/>
      </c>
      <c r="AC17" s="36" t="str">
        <f t="shared" si="7"/>
        <v/>
      </c>
      <c r="AD17" s="36" t="str">
        <f t="shared" si="7"/>
        <v/>
      </c>
      <c r="AE17" s="57" t="str">
        <f t="shared" si="19"/>
        <v/>
      </c>
      <c r="AF17" s="61" t="str">
        <f t="shared" si="8"/>
        <v/>
      </c>
      <c r="AG17" s="36" t="str">
        <f t="shared" si="8"/>
        <v/>
      </c>
      <c r="AH17" s="75" t="str">
        <f t="shared" si="20"/>
        <v/>
      </c>
      <c r="AI17" s="61" t="str">
        <f t="shared" si="8"/>
        <v/>
      </c>
      <c r="AJ17" s="36" t="str">
        <f t="shared" si="8"/>
        <v/>
      </c>
      <c r="AK17" s="57" t="str">
        <f t="shared" si="21"/>
        <v/>
      </c>
      <c r="AL17" s="61">
        <f t="shared" si="9"/>
        <v>0</v>
      </c>
      <c r="AM17" s="54" t="str">
        <f t="shared" si="22"/>
        <v/>
      </c>
      <c r="AN17" s="44" t="str">
        <f t="shared" si="10"/>
        <v/>
      </c>
      <c r="AO17" s="34" t="str">
        <f t="shared" si="11"/>
        <v/>
      </c>
      <c r="AP17" s="35" t="str">
        <f>IF(AO17="","",IF(AO17="①",1,IF(AO17="②",2,IF(AO17="③",3,IF(AO17="④",4,NG)))))</f>
        <v/>
      </c>
      <c r="AQ17" s="37" t="str">
        <f t="shared" si="12"/>
        <v/>
      </c>
      <c r="AR17" s="37" t="str">
        <f t="shared" si="13"/>
        <v/>
      </c>
      <c r="AS17" s="37" t="str">
        <f t="shared" si="23"/>
        <v/>
      </c>
      <c r="AT17" s="50" t="str">
        <f t="shared" si="24"/>
        <v/>
      </c>
      <c r="AU17" s="99" t="str">
        <f t="shared" si="14"/>
        <v/>
      </c>
      <c r="AV17" s="37">
        <f t="shared" si="25"/>
        <v>0</v>
      </c>
      <c r="AW17" s="54" t="str">
        <f t="shared" si="26"/>
        <v/>
      </c>
    </row>
    <row r="18" spans="1:49" ht="26.25" customHeight="1">
      <c r="A18" s="102"/>
      <c r="B18" s="17">
        <v>13</v>
      </c>
      <c r="C18" s="62"/>
      <c r="D18" s="63"/>
      <c r="E18" s="63"/>
      <c r="F18" s="63"/>
      <c r="G18" s="64"/>
      <c r="H18" s="65"/>
      <c r="I18" s="65"/>
      <c r="J18" s="68" t="str">
        <f t="shared" si="0"/>
        <v/>
      </c>
      <c r="K18" s="65"/>
      <c r="L18" s="65"/>
      <c r="M18" s="65"/>
      <c r="N18" s="65"/>
      <c r="O18" s="18"/>
      <c r="P18" s="166" t="str">
        <f t="shared" si="1"/>
        <v/>
      </c>
      <c r="Q18" s="125"/>
      <c r="S18" s="34" t="str">
        <f t="shared" si="2"/>
        <v/>
      </c>
      <c r="T18" s="38" t="str">
        <f t="shared" si="15"/>
        <v/>
      </c>
      <c r="U18" s="34" t="str">
        <f t="shared" si="3"/>
        <v/>
      </c>
      <c r="V18" s="54" t="str">
        <f t="shared" si="16"/>
        <v/>
      </c>
      <c r="W18" s="34">
        <f t="shared" si="4"/>
        <v>0</v>
      </c>
      <c r="X18" s="54" t="str">
        <f t="shared" si="17"/>
        <v/>
      </c>
      <c r="Y18" s="57">
        <f t="shared" si="5"/>
        <v>0</v>
      </c>
      <c r="Z18" s="57" t="str">
        <f t="shared" si="6"/>
        <v/>
      </c>
      <c r="AA18" s="61" t="str">
        <f t="shared" si="18"/>
        <v/>
      </c>
      <c r="AB18" s="36" t="str">
        <f t="shared" si="7"/>
        <v/>
      </c>
      <c r="AC18" s="36" t="str">
        <f t="shared" si="7"/>
        <v/>
      </c>
      <c r="AD18" s="36" t="str">
        <f t="shared" si="7"/>
        <v/>
      </c>
      <c r="AE18" s="57" t="str">
        <f t="shared" si="19"/>
        <v/>
      </c>
      <c r="AF18" s="61" t="str">
        <f t="shared" si="8"/>
        <v/>
      </c>
      <c r="AG18" s="36" t="str">
        <f t="shared" si="8"/>
        <v/>
      </c>
      <c r="AH18" s="75" t="str">
        <f t="shared" si="20"/>
        <v/>
      </c>
      <c r="AI18" s="61" t="str">
        <f t="shared" si="8"/>
        <v/>
      </c>
      <c r="AJ18" s="36" t="str">
        <f t="shared" si="8"/>
        <v/>
      </c>
      <c r="AK18" s="57" t="str">
        <f t="shared" si="21"/>
        <v/>
      </c>
      <c r="AL18" s="61">
        <f t="shared" si="9"/>
        <v>0</v>
      </c>
      <c r="AM18" s="54" t="str">
        <f t="shared" si="22"/>
        <v/>
      </c>
      <c r="AN18" s="44" t="str">
        <f t="shared" si="10"/>
        <v/>
      </c>
      <c r="AO18" s="34" t="str">
        <f t="shared" si="11"/>
        <v/>
      </c>
      <c r="AP18" s="35" t="str">
        <f>IF(AO18="","",IF(AO18="①",1,IF(AO18="②",2,IF(AO18="③",3,IF(AO18="④",4,NG)))))</f>
        <v/>
      </c>
      <c r="AQ18" s="37" t="str">
        <f t="shared" si="12"/>
        <v/>
      </c>
      <c r="AR18" s="37" t="str">
        <f t="shared" si="13"/>
        <v/>
      </c>
      <c r="AS18" s="37" t="str">
        <f t="shared" si="23"/>
        <v/>
      </c>
      <c r="AT18" s="50" t="str">
        <f t="shared" si="24"/>
        <v/>
      </c>
      <c r="AU18" s="99" t="str">
        <f t="shared" si="14"/>
        <v/>
      </c>
      <c r="AV18" s="37">
        <f t="shared" si="25"/>
        <v>0</v>
      </c>
      <c r="AW18" s="54" t="str">
        <f t="shared" si="26"/>
        <v/>
      </c>
    </row>
    <row r="19" spans="1:49" ht="26.25" customHeight="1">
      <c r="A19" s="102"/>
      <c r="B19" s="17">
        <v>14</v>
      </c>
      <c r="C19" s="62"/>
      <c r="D19" s="63"/>
      <c r="E19" s="63"/>
      <c r="F19" s="63"/>
      <c r="G19" s="64"/>
      <c r="H19" s="65"/>
      <c r="I19" s="65"/>
      <c r="J19" s="68" t="str">
        <f t="shared" si="0"/>
        <v/>
      </c>
      <c r="K19" s="65"/>
      <c r="L19" s="65"/>
      <c r="M19" s="65"/>
      <c r="N19" s="65"/>
      <c r="O19" s="18"/>
      <c r="P19" s="166" t="str">
        <f t="shared" si="1"/>
        <v/>
      </c>
      <c r="Q19" s="125"/>
      <c r="S19" s="34" t="str">
        <f t="shared" si="2"/>
        <v/>
      </c>
      <c r="T19" s="38" t="str">
        <f t="shared" si="15"/>
        <v/>
      </c>
      <c r="U19" s="34" t="str">
        <f t="shared" si="3"/>
        <v/>
      </c>
      <c r="V19" s="54" t="str">
        <f t="shared" si="16"/>
        <v/>
      </c>
      <c r="W19" s="34">
        <f t="shared" si="4"/>
        <v>0</v>
      </c>
      <c r="X19" s="54" t="str">
        <f t="shared" si="17"/>
        <v/>
      </c>
      <c r="Y19" s="57">
        <f t="shared" si="5"/>
        <v>0</v>
      </c>
      <c r="Z19" s="57" t="str">
        <f t="shared" si="6"/>
        <v/>
      </c>
      <c r="AA19" s="61" t="str">
        <f t="shared" si="18"/>
        <v/>
      </c>
      <c r="AB19" s="36" t="str">
        <f t="shared" si="7"/>
        <v/>
      </c>
      <c r="AC19" s="36" t="str">
        <f t="shared" si="7"/>
        <v/>
      </c>
      <c r="AD19" s="36" t="str">
        <f t="shared" si="7"/>
        <v/>
      </c>
      <c r="AE19" s="57" t="str">
        <f t="shared" si="19"/>
        <v/>
      </c>
      <c r="AF19" s="61" t="str">
        <f t="shared" si="8"/>
        <v/>
      </c>
      <c r="AG19" s="36" t="str">
        <f t="shared" si="8"/>
        <v/>
      </c>
      <c r="AH19" s="75" t="str">
        <f t="shared" si="20"/>
        <v/>
      </c>
      <c r="AI19" s="61" t="str">
        <f t="shared" si="8"/>
        <v/>
      </c>
      <c r="AJ19" s="36" t="str">
        <f t="shared" si="8"/>
        <v/>
      </c>
      <c r="AK19" s="57" t="str">
        <f t="shared" si="21"/>
        <v/>
      </c>
      <c r="AL19" s="61">
        <f t="shared" si="9"/>
        <v>0</v>
      </c>
      <c r="AM19" s="54" t="str">
        <f t="shared" si="22"/>
        <v/>
      </c>
      <c r="AN19" s="44" t="str">
        <f t="shared" si="10"/>
        <v/>
      </c>
      <c r="AO19" s="34" t="str">
        <f t="shared" si="11"/>
        <v/>
      </c>
      <c r="AP19" s="35" t="str">
        <f>IF(AO19="","",IF(AO19="①",1,IF(AO19="②",2,IF(AO19="③",3,IF(AO19="④",4,NG)))))</f>
        <v/>
      </c>
      <c r="AQ19" s="37" t="str">
        <f t="shared" si="12"/>
        <v/>
      </c>
      <c r="AR19" s="37" t="str">
        <f t="shared" si="13"/>
        <v/>
      </c>
      <c r="AS19" s="37" t="str">
        <f t="shared" si="23"/>
        <v/>
      </c>
      <c r="AT19" s="50" t="str">
        <f t="shared" si="24"/>
        <v/>
      </c>
      <c r="AU19" s="99" t="str">
        <f t="shared" si="14"/>
        <v/>
      </c>
      <c r="AV19" s="37">
        <f t="shared" si="25"/>
        <v>0</v>
      </c>
      <c r="AW19" s="54" t="str">
        <f t="shared" si="26"/>
        <v/>
      </c>
    </row>
    <row r="20" spans="1:49" ht="26.25" customHeight="1">
      <c r="A20" s="102"/>
      <c r="B20" s="17">
        <v>15</v>
      </c>
      <c r="C20" s="62"/>
      <c r="D20" s="63"/>
      <c r="E20" s="63"/>
      <c r="F20" s="63"/>
      <c r="G20" s="64"/>
      <c r="H20" s="65"/>
      <c r="I20" s="65"/>
      <c r="J20" s="68" t="str">
        <f t="shared" si="0"/>
        <v/>
      </c>
      <c r="K20" s="65"/>
      <c r="L20" s="65"/>
      <c r="M20" s="65"/>
      <c r="N20" s="65"/>
      <c r="O20" s="18"/>
      <c r="P20" s="166" t="str">
        <f t="shared" si="1"/>
        <v/>
      </c>
      <c r="Q20" s="125"/>
      <c r="S20" s="34" t="str">
        <f t="shared" si="2"/>
        <v/>
      </c>
      <c r="T20" s="38" t="str">
        <f t="shared" si="15"/>
        <v/>
      </c>
      <c r="U20" s="34" t="str">
        <f t="shared" si="3"/>
        <v/>
      </c>
      <c r="V20" s="54" t="str">
        <f t="shared" si="16"/>
        <v/>
      </c>
      <c r="W20" s="34">
        <f t="shared" si="4"/>
        <v>0</v>
      </c>
      <c r="X20" s="54" t="str">
        <f t="shared" si="17"/>
        <v/>
      </c>
      <c r="Y20" s="57">
        <f t="shared" si="5"/>
        <v>0</v>
      </c>
      <c r="Z20" s="57" t="str">
        <f t="shared" si="6"/>
        <v/>
      </c>
      <c r="AA20" s="61" t="str">
        <f t="shared" si="18"/>
        <v/>
      </c>
      <c r="AB20" s="36" t="str">
        <f t="shared" si="7"/>
        <v/>
      </c>
      <c r="AC20" s="36" t="str">
        <f t="shared" si="7"/>
        <v/>
      </c>
      <c r="AD20" s="36" t="str">
        <f t="shared" si="7"/>
        <v/>
      </c>
      <c r="AE20" s="57" t="str">
        <f t="shared" si="19"/>
        <v/>
      </c>
      <c r="AF20" s="61" t="str">
        <f t="shared" si="8"/>
        <v/>
      </c>
      <c r="AG20" s="36" t="str">
        <f t="shared" si="8"/>
        <v/>
      </c>
      <c r="AH20" s="75" t="str">
        <f t="shared" si="20"/>
        <v/>
      </c>
      <c r="AI20" s="61" t="str">
        <f t="shared" si="8"/>
        <v/>
      </c>
      <c r="AJ20" s="36" t="str">
        <f t="shared" si="8"/>
        <v/>
      </c>
      <c r="AK20" s="57" t="str">
        <f t="shared" si="21"/>
        <v/>
      </c>
      <c r="AL20" s="61">
        <f t="shared" si="9"/>
        <v>0</v>
      </c>
      <c r="AM20" s="54" t="str">
        <f t="shared" si="22"/>
        <v/>
      </c>
      <c r="AN20" s="44" t="str">
        <f t="shared" si="10"/>
        <v/>
      </c>
      <c r="AO20" s="34" t="str">
        <f t="shared" si="11"/>
        <v/>
      </c>
      <c r="AP20" s="35" t="str">
        <f>IF(AO20="","",IF(AO20="①",1,IF(AO20="②",2,IF(AO20="③",3,IF(AO20="④",4,NG)))))</f>
        <v/>
      </c>
      <c r="AQ20" s="37" t="str">
        <f t="shared" si="12"/>
        <v/>
      </c>
      <c r="AR20" s="37" t="str">
        <f t="shared" si="13"/>
        <v/>
      </c>
      <c r="AS20" s="37" t="str">
        <f t="shared" si="23"/>
        <v/>
      </c>
      <c r="AT20" s="50" t="str">
        <f t="shared" si="24"/>
        <v/>
      </c>
      <c r="AU20" s="99" t="str">
        <f t="shared" si="14"/>
        <v/>
      </c>
      <c r="AV20" s="37">
        <f t="shared" si="25"/>
        <v>0</v>
      </c>
      <c r="AW20" s="54" t="str">
        <f t="shared" si="26"/>
        <v/>
      </c>
    </row>
    <row r="21" spans="1:49" ht="26.25" customHeight="1">
      <c r="A21" s="102"/>
      <c r="B21" s="17">
        <v>16</v>
      </c>
      <c r="C21" s="62"/>
      <c r="D21" s="63"/>
      <c r="E21" s="63"/>
      <c r="F21" s="63"/>
      <c r="G21" s="64"/>
      <c r="H21" s="65"/>
      <c r="I21" s="65"/>
      <c r="J21" s="68" t="str">
        <f t="shared" si="0"/>
        <v/>
      </c>
      <c r="K21" s="65"/>
      <c r="L21" s="65"/>
      <c r="M21" s="65"/>
      <c r="N21" s="65"/>
      <c r="O21" s="18"/>
      <c r="P21" s="166" t="str">
        <f t="shared" si="1"/>
        <v/>
      </c>
      <c r="Q21" s="125"/>
      <c r="S21" s="34" t="str">
        <f t="shared" si="2"/>
        <v/>
      </c>
      <c r="T21" s="38" t="str">
        <f t="shared" si="15"/>
        <v/>
      </c>
      <c r="U21" s="34" t="str">
        <f t="shared" si="3"/>
        <v/>
      </c>
      <c r="V21" s="54" t="str">
        <f t="shared" si="16"/>
        <v/>
      </c>
      <c r="W21" s="34">
        <f t="shared" si="4"/>
        <v>0</v>
      </c>
      <c r="X21" s="54" t="str">
        <f t="shared" si="17"/>
        <v/>
      </c>
      <c r="Y21" s="57">
        <f t="shared" si="5"/>
        <v>0</v>
      </c>
      <c r="Z21" s="57" t="str">
        <f t="shared" si="6"/>
        <v/>
      </c>
      <c r="AA21" s="61" t="str">
        <f t="shared" si="18"/>
        <v/>
      </c>
      <c r="AB21" s="36" t="str">
        <f t="shared" si="7"/>
        <v/>
      </c>
      <c r="AC21" s="36" t="str">
        <f t="shared" si="7"/>
        <v/>
      </c>
      <c r="AD21" s="36" t="str">
        <f t="shared" si="7"/>
        <v/>
      </c>
      <c r="AE21" s="57" t="str">
        <f t="shared" si="19"/>
        <v/>
      </c>
      <c r="AF21" s="61" t="str">
        <f t="shared" si="8"/>
        <v/>
      </c>
      <c r="AG21" s="36" t="str">
        <f t="shared" si="8"/>
        <v/>
      </c>
      <c r="AH21" s="75" t="str">
        <f t="shared" si="20"/>
        <v/>
      </c>
      <c r="AI21" s="61" t="str">
        <f t="shared" si="8"/>
        <v/>
      </c>
      <c r="AJ21" s="36" t="str">
        <f t="shared" si="8"/>
        <v/>
      </c>
      <c r="AK21" s="57" t="str">
        <f t="shared" si="21"/>
        <v/>
      </c>
      <c r="AL21" s="61">
        <f t="shared" si="9"/>
        <v>0</v>
      </c>
      <c r="AM21" s="54" t="str">
        <f t="shared" si="22"/>
        <v/>
      </c>
      <c r="AN21" s="44" t="str">
        <f t="shared" si="10"/>
        <v/>
      </c>
      <c r="AO21" s="34" t="str">
        <f t="shared" si="11"/>
        <v/>
      </c>
      <c r="AP21" s="35" t="str">
        <f>IF(AO21="","",IF(AO21="①",1,IF(AO21="②",2,IF(AO21="③",3,IF(AO21="④",4,NG)))))</f>
        <v/>
      </c>
      <c r="AQ21" s="37" t="str">
        <f t="shared" si="12"/>
        <v/>
      </c>
      <c r="AR21" s="37" t="str">
        <f t="shared" si="13"/>
        <v/>
      </c>
      <c r="AS21" s="37" t="str">
        <f t="shared" si="23"/>
        <v/>
      </c>
      <c r="AT21" s="50" t="str">
        <f t="shared" si="24"/>
        <v/>
      </c>
      <c r="AU21" s="99" t="str">
        <f t="shared" si="14"/>
        <v/>
      </c>
      <c r="AV21" s="37">
        <f t="shared" si="25"/>
        <v>0</v>
      </c>
      <c r="AW21" s="54" t="str">
        <f t="shared" si="26"/>
        <v/>
      </c>
    </row>
    <row r="22" spans="1:49" ht="26.25" customHeight="1">
      <c r="A22" s="102"/>
      <c r="B22" s="17">
        <v>17</v>
      </c>
      <c r="C22" s="62"/>
      <c r="D22" s="63"/>
      <c r="E22" s="63"/>
      <c r="F22" s="63"/>
      <c r="G22" s="64"/>
      <c r="H22" s="65"/>
      <c r="I22" s="65"/>
      <c r="J22" s="68" t="str">
        <f t="shared" si="0"/>
        <v/>
      </c>
      <c r="K22" s="65"/>
      <c r="L22" s="65"/>
      <c r="M22" s="65"/>
      <c r="N22" s="65"/>
      <c r="O22" s="18"/>
      <c r="P22" s="166" t="str">
        <f t="shared" si="1"/>
        <v/>
      </c>
      <c r="Q22" s="125"/>
      <c r="S22" s="34" t="str">
        <f t="shared" si="2"/>
        <v/>
      </c>
      <c r="T22" s="38" t="str">
        <f t="shared" si="15"/>
        <v/>
      </c>
      <c r="U22" s="34" t="str">
        <f t="shared" si="3"/>
        <v/>
      </c>
      <c r="V22" s="54" t="str">
        <f t="shared" si="16"/>
        <v/>
      </c>
      <c r="W22" s="34">
        <f t="shared" si="4"/>
        <v>0</v>
      </c>
      <c r="X22" s="54" t="str">
        <f t="shared" si="17"/>
        <v/>
      </c>
      <c r="Y22" s="57">
        <f t="shared" si="5"/>
        <v>0</v>
      </c>
      <c r="Z22" s="57" t="str">
        <f t="shared" si="6"/>
        <v/>
      </c>
      <c r="AA22" s="61" t="str">
        <f t="shared" si="18"/>
        <v/>
      </c>
      <c r="AB22" s="36" t="str">
        <f t="shared" si="18"/>
        <v/>
      </c>
      <c r="AC22" s="36" t="str">
        <f t="shared" si="18"/>
        <v/>
      </c>
      <c r="AD22" s="36" t="str">
        <f t="shared" si="18"/>
        <v/>
      </c>
      <c r="AE22" s="57" t="str">
        <f t="shared" si="19"/>
        <v/>
      </c>
      <c r="AF22" s="61" t="str">
        <f t="shared" ref="AF22:AG35" si="27">IF($G22="","",IF($G22=AF$4,1,0))</f>
        <v/>
      </c>
      <c r="AG22" s="36" t="str">
        <f t="shared" si="27"/>
        <v/>
      </c>
      <c r="AH22" s="75" t="str">
        <f t="shared" si="20"/>
        <v/>
      </c>
      <c r="AI22" s="61" t="str">
        <f t="shared" ref="AI22:AJ35" si="28">IF($G22="","",IF($G22=AI$4,1,0))</f>
        <v/>
      </c>
      <c r="AJ22" s="36" t="str">
        <f t="shared" si="28"/>
        <v/>
      </c>
      <c r="AK22" s="57" t="str">
        <f t="shared" si="21"/>
        <v/>
      </c>
      <c r="AL22" s="61">
        <f t="shared" si="9"/>
        <v>0</v>
      </c>
      <c r="AM22" s="54" t="str">
        <f t="shared" si="22"/>
        <v/>
      </c>
      <c r="AN22" s="44" t="str">
        <f t="shared" si="10"/>
        <v/>
      </c>
      <c r="AO22" s="34" t="str">
        <f t="shared" si="11"/>
        <v/>
      </c>
      <c r="AP22" s="35" t="str">
        <f>IF(AO22="","",IF(AO22="①",1,IF(AO22="②",2,IF(AO22="③",3,IF(AO22="④",4,NG)))))</f>
        <v/>
      </c>
      <c r="AQ22" s="37" t="str">
        <f t="shared" si="12"/>
        <v/>
      </c>
      <c r="AR22" s="37" t="str">
        <f t="shared" si="13"/>
        <v/>
      </c>
      <c r="AS22" s="37" t="str">
        <f t="shared" si="23"/>
        <v/>
      </c>
      <c r="AT22" s="50" t="str">
        <f t="shared" si="24"/>
        <v/>
      </c>
      <c r="AU22" s="99" t="str">
        <f t="shared" si="14"/>
        <v/>
      </c>
      <c r="AV22" s="37">
        <f t="shared" si="25"/>
        <v>0</v>
      </c>
      <c r="AW22" s="54" t="str">
        <f t="shared" si="26"/>
        <v/>
      </c>
    </row>
    <row r="23" spans="1:49" ht="26.25" customHeight="1">
      <c r="A23" s="102"/>
      <c r="B23" s="17">
        <v>18</v>
      </c>
      <c r="C23" s="62"/>
      <c r="D23" s="63"/>
      <c r="E23" s="63"/>
      <c r="F23" s="63"/>
      <c r="G23" s="64"/>
      <c r="H23" s="65"/>
      <c r="I23" s="65"/>
      <c r="J23" s="68" t="str">
        <f t="shared" si="0"/>
        <v/>
      </c>
      <c r="K23" s="65"/>
      <c r="L23" s="65"/>
      <c r="M23" s="65"/>
      <c r="N23" s="65"/>
      <c r="O23" s="18"/>
      <c r="P23" s="166" t="str">
        <f t="shared" si="1"/>
        <v/>
      </c>
      <c r="Q23" s="125"/>
      <c r="R23" s="102"/>
      <c r="S23" s="34" t="str">
        <f t="shared" si="2"/>
        <v/>
      </c>
      <c r="T23" s="38" t="str">
        <f t="shared" si="15"/>
        <v/>
      </c>
      <c r="U23" s="34" t="str">
        <f t="shared" si="3"/>
        <v/>
      </c>
      <c r="V23" s="54" t="str">
        <f t="shared" si="16"/>
        <v/>
      </c>
      <c r="W23" s="34">
        <f t="shared" si="4"/>
        <v>0</v>
      </c>
      <c r="X23" s="54" t="str">
        <f t="shared" si="17"/>
        <v/>
      </c>
      <c r="Y23" s="57">
        <f t="shared" si="5"/>
        <v>0</v>
      </c>
      <c r="Z23" s="54" t="str">
        <f t="shared" si="6"/>
        <v/>
      </c>
      <c r="AA23" s="61" t="str">
        <f t="shared" si="18"/>
        <v/>
      </c>
      <c r="AB23" s="36" t="str">
        <f t="shared" si="18"/>
        <v/>
      </c>
      <c r="AC23" s="36" t="str">
        <f t="shared" si="18"/>
        <v/>
      </c>
      <c r="AD23" s="36" t="str">
        <f t="shared" si="18"/>
        <v/>
      </c>
      <c r="AE23" s="57" t="str">
        <f t="shared" si="19"/>
        <v/>
      </c>
      <c r="AF23" s="61" t="str">
        <f t="shared" si="27"/>
        <v/>
      </c>
      <c r="AG23" s="36" t="str">
        <f t="shared" si="27"/>
        <v/>
      </c>
      <c r="AH23" s="75" t="str">
        <f t="shared" si="20"/>
        <v/>
      </c>
      <c r="AI23" s="61" t="str">
        <f t="shared" si="28"/>
        <v/>
      </c>
      <c r="AJ23" s="36" t="str">
        <f t="shared" si="28"/>
        <v/>
      </c>
      <c r="AK23" s="57" t="str">
        <f t="shared" si="21"/>
        <v/>
      </c>
      <c r="AL23" s="61">
        <f t="shared" si="9"/>
        <v>0</v>
      </c>
      <c r="AM23" s="54" t="str">
        <f t="shared" si="22"/>
        <v/>
      </c>
      <c r="AN23" s="44" t="str">
        <f t="shared" si="10"/>
        <v/>
      </c>
      <c r="AO23" s="34" t="str">
        <f t="shared" si="11"/>
        <v/>
      </c>
      <c r="AP23" s="35" t="str">
        <f>IF(AO23="","",IF(AO23="①",1,IF(AO23="②",2,IF(AO23="③",3,IF(AO23="④",4,NG)))))</f>
        <v/>
      </c>
      <c r="AQ23" s="37" t="str">
        <f t="shared" si="12"/>
        <v/>
      </c>
      <c r="AR23" s="37" t="str">
        <f t="shared" si="13"/>
        <v/>
      </c>
      <c r="AS23" s="37" t="str">
        <f t="shared" si="23"/>
        <v/>
      </c>
      <c r="AT23" s="50" t="str">
        <f t="shared" si="24"/>
        <v/>
      </c>
      <c r="AU23" s="99" t="str">
        <f t="shared" si="14"/>
        <v/>
      </c>
      <c r="AV23" s="37">
        <f t="shared" si="25"/>
        <v>0</v>
      </c>
      <c r="AW23" s="54" t="str">
        <f t="shared" si="26"/>
        <v/>
      </c>
    </row>
    <row r="24" spans="1:49" ht="26.25" customHeight="1">
      <c r="A24" s="102"/>
      <c r="B24" s="17">
        <v>19</v>
      </c>
      <c r="C24" s="62"/>
      <c r="D24" s="63"/>
      <c r="E24" s="63"/>
      <c r="F24" s="63"/>
      <c r="G24" s="64"/>
      <c r="H24" s="65"/>
      <c r="I24" s="65"/>
      <c r="J24" s="68" t="str">
        <f t="shared" si="0"/>
        <v/>
      </c>
      <c r="K24" s="65"/>
      <c r="L24" s="65"/>
      <c r="M24" s="65"/>
      <c r="N24" s="65"/>
      <c r="O24" s="18"/>
      <c r="P24" s="166" t="str">
        <f t="shared" si="1"/>
        <v/>
      </c>
      <c r="Q24" s="125"/>
      <c r="R24" s="102"/>
      <c r="S24" s="34" t="str">
        <f t="shared" si="2"/>
        <v/>
      </c>
      <c r="T24" s="38" t="str">
        <f t="shared" si="15"/>
        <v/>
      </c>
      <c r="U24" s="34" t="str">
        <f t="shared" si="3"/>
        <v/>
      </c>
      <c r="V24" s="54" t="str">
        <f t="shared" si="16"/>
        <v/>
      </c>
      <c r="W24" s="34">
        <f t="shared" si="4"/>
        <v>0</v>
      </c>
      <c r="X24" s="54" t="str">
        <f t="shared" si="17"/>
        <v/>
      </c>
      <c r="Y24" s="57">
        <f t="shared" si="5"/>
        <v>0</v>
      </c>
      <c r="Z24" s="57" t="str">
        <f t="shared" si="6"/>
        <v/>
      </c>
      <c r="AA24" s="61" t="str">
        <f t="shared" si="18"/>
        <v/>
      </c>
      <c r="AB24" s="36" t="str">
        <f t="shared" si="18"/>
        <v/>
      </c>
      <c r="AC24" s="36" t="str">
        <f t="shared" si="18"/>
        <v/>
      </c>
      <c r="AD24" s="36" t="str">
        <f t="shared" si="18"/>
        <v/>
      </c>
      <c r="AE24" s="57" t="str">
        <f t="shared" si="19"/>
        <v/>
      </c>
      <c r="AF24" s="61" t="str">
        <f t="shared" si="27"/>
        <v/>
      </c>
      <c r="AG24" s="36" t="str">
        <f t="shared" si="27"/>
        <v/>
      </c>
      <c r="AH24" s="75" t="str">
        <f t="shared" si="20"/>
        <v/>
      </c>
      <c r="AI24" s="61" t="str">
        <f t="shared" si="28"/>
        <v/>
      </c>
      <c r="AJ24" s="36" t="str">
        <f t="shared" si="28"/>
        <v/>
      </c>
      <c r="AK24" s="57" t="str">
        <f t="shared" si="21"/>
        <v/>
      </c>
      <c r="AL24" s="61">
        <f t="shared" si="9"/>
        <v>0</v>
      </c>
      <c r="AM24" s="54" t="str">
        <f t="shared" si="22"/>
        <v/>
      </c>
      <c r="AN24" s="44" t="str">
        <f t="shared" si="10"/>
        <v/>
      </c>
      <c r="AO24" s="34" t="str">
        <f t="shared" si="11"/>
        <v/>
      </c>
      <c r="AP24" s="35" t="str">
        <f>IF(AO24="","",IF(AO24="①",1,IF(AO24="②",2,IF(AO24="③",3,IF(AO24="④",4,NG)))))</f>
        <v/>
      </c>
      <c r="AQ24" s="37" t="str">
        <f t="shared" si="12"/>
        <v/>
      </c>
      <c r="AR24" s="37" t="str">
        <f t="shared" si="13"/>
        <v/>
      </c>
      <c r="AS24" s="37" t="str">
        <f t="shared" si="23"/>
        <v/>
      </c>
      <c r="AT24" s="50" t="str">
        <f t="shared" si="24"/>
        <v/>
      </c>
      <c r="AU24" s="99" t="str">
        <f t="shared" si="14"/>
        <v/>
      </c>
      <c r="AV24" s="37">
        <f t="shared" si="25"/>
        <v>0</v>
      </c>
      <c r="AW24" s="54" t="str">
        <f t="shared" si="26"/>
        <v/>
      </c>
    </row>
    <row r="25" spans="1:49" ht="26.25" customHeight="1">
      <c r="A25" s="102"/>
      <c r="B25" s="17">
        <v>20</v>
      </c>
      <c r="C25" s="62"/>
      <c r="D25" s="63"/>
      <c r="E25" s="63"/>
      <c r="F25" s="63"/>
      <c r="G25" s="64"/>
      <c r="H25" s="65"/>
      <c r="I25" s="65"/>
      <c r="J25" s="68" t="str">
        <f t="shared" si="0"/>
        <v/>
      </c>
      <c r="K25" s="65"/>
      <c r="L25" s="65"/>
      <c r="M25" s="65"/>
      <c r="N25" s="65"/>
      <c r="O25" s="18"/>
      <c r="P25" s="166" t="str">
        <f t="shared" si="1"/>
        <v/>
      </c>
      <c r="Q25" s="125"/>
      <c r="R25" s="102"/>
      <c r="S25" s="34" t="str">
        <f t="shared" si="2"/>
        <v/>
      </c>
      <c r="T25" s="38" t="str">
        <f t="shared" si="15"/>
        <v/>
      </c>
      <c r="U25" s="34" t="str">
        <f t="shared" si="3"/>
        <v/>
      </c>
      <c r="V25" s="54" t="str">
        <f t="shared" si="16"/>
        <v/>
      </c>
      <c r="W25" s="34">
        <f t="shared" si="4"/>
        <v>0</v>
      </c>
      <c r="X25" s="54" t="str">
        <f t="shared" si="17"/>
        <v/>
      </c>
      <c r="Y25" s="58">
        <f t="shared" si="5"/>
        <v>0</v>
      </c>
      <c r="Z25" s="57" t="str">
        <f t="shared" si="6"/>
        <v/>
      </c>
      <c r="AA25" s="61" t="str">
        <f t="shared" si="18"/>
        <v/>
      </c>
      <c r="AB25" s="36" t="str">
        <f t="shared" si="18"/>
        <v/>
      </c>
      <c r="AC25" s="36" t="str">
        <f t="shared" si="18"/>
        <v/>
      </c>
      <c r="AD25" s="36" t="str">
        <f t="shared" si="18"/>
        <v/>
      </c>
      <c r="AE25" s="57" t="str">
        <f t="shared" si="19"/>
        <v/>
      </c>
      <c r="AF25" s="61" t="str">
        <f t="shared" si="27"/>
        <v/>
      </c>
      <c r="AG25" s="36" t="str">
        <f t="shared" si="27"/>
        <v/>
      </c>
      <c r="AH25" s="75" t="str">
        <f t="shared" si="20"/>
        <v/>
      </c>
      <c r="AI25" s="61" t="str">
        <f t="shared" si="28"/>
        <v/>
      </c>
      <c r="AJ25" s="36" t="str">
        <f t="shared" si="28"/>
        <v/>
      </c>
      <c r="AK25" s="57" t="str">
        <f t="shared" si="21"/>
        <v/>
      </c>
      <c r="AL25" s="61">
        <f t="shared" si="9"/>
        <v>0</v>
      </c>
      <c r="AM25" s="54" t="str">
        <f t="shared" si="22"/>
        <v/>
      </c>
      <c r="AN25" s="44" t="str">
        <f t="shared" si="10"/>
        <v/>
      </c>
      <c r="AO25" s="34" t="str">
        <f t="shared" si="11"/>
        <v/>
      </c>
      <c r="AP25" s="35" t="str">
        <f>IF(AO25="","",IF(AO25="①",1,IF(AO25="②",2,IF(AO25="③",3,IF(AO25="④",4,NG)))))</f>
        <v/>
      </c>
      <c r="AQ25" s="37" t="str">
        <f t="shared" si="12"/>
        <v/>
      </c>
      <c r="AR25" s="37" t="str">
        <f t="shared" si="13"/>
        <v/>
      </c>
      <c r="AS25" s="37" t="str">
        <f t="shared" si="23"/>
        <v/>
      </c>
      <c r="AT25" s="50" t="str">
        <f t="shared" si="24"/>
        <v/>
      </c>
      <c r="AU25" s="99" t="str">
        <f t="shared" si="14"/>
        <v/>
      </c>
      <c r="AV25" s="37">
        <f t="shared" si="25"/>
        <v>0</v>
      </c>
      <c r="AW25" s="54" t="str">
        <f t="shared" si="26"/>
        <v/>
      </c>
    </row>
    <row r="26" spans="1:49" ht="26.25" hidden="1" customHeight="1">
      <c r="A26" s="102"/>
      <c r="B26" s="17">
        <v>21</v>
      </c>
      <c r="C26" s="62"/>
      <c r="D26" s="63"/>
      <c r="E26" s="63"/>
      <c r="F26" s="63"/>
      <c r="G26" s="64"/>
      <c r="H26" s="65"/>
      <c r="I26" s="65"/>
      <c r="J26" s="68" t="str">
        <f t="shared" si="0"/>
        <v/>
      </c>
      <c r="K26" s="65"/>
      <c r="L26" s="65"/>
      <c r="M26" s="65"/>
      <c r="N26" s="65"/>
      <c r="O26" s="18"/>
      <c r="P26" s="166" t="str">
        <f t="shared" si="1"/>
        <v/>
      </c>
      <c r="Q26" s="125"/>
      <c r="R26" s="102"/>
      <c r="S26" s="34" t="str">
        <f t="shared" si="2"/>
        <v/>
      </c>
      <c r="T26" s="38" t="str">
        <f t="shared" si="15"/>
        <v/>
      </c>
      <c r="U26" s="34" t="str">
        <f t="shared" si="3"/>
        <v/>
      </c>
      <c r="V26" s="54" t="str">
        <f t="shared" si="16"/>
        <v/>
      </c>
      <c r="W26" s="34">
        <f t="shared" si="4"/>
        <v>0</v>
      </c>
      <c r="X26" s="54" t="str">
        <f t="shared" si="17"/>
        <v/>
      </c>
      <c r="Y26" s="57">
        <f t="shared" si="5"/>
        <v>0</v>
      </c>
      <c r="Z26" s="57" t="str">
        <f t="shared" si="6"/>
        <v/>
      </c>
      <c r="AA26" s="61" t="str">
        <f t="shared" si="18"/>
        <v/>
      </c>
      <c r="AB26" s="36" t="str">
        <f t="shared" si="18"/>
        <v/>
      </c>
      <c r="AC26" s="36" t="str">
        <f t="shared" si="18"/>
        <v/>
      </c>
      <c r="AD26" s="36" t="str">
        <f t="shared" si="18"/>
        <v/>
      </c>
      <c r="AE26" s="57" t="str">
        <f t="shared" si="19"/>
        <v/>
      </c>
      <c r="AF26" s="61" t="str">
        <f t="shared" si="27"/>
        <v/>
      </c>
      <c r="AG26" s="36" t="str">
        <f t="shared" si="27"/>
        <v/>
      </c>
      <c r="AH26" s="75" t="str">
        <f t="shared" si="20"/>
        <v/>
      </c>
      <c r="AI26" s="61" t="str">
        <f t="shared" si="28"/>
        <v/>
      </c>
      <c r="AJ26" s="36" t="str">
        <f t="shared" si="28"/>
        <v/>
      </c>
      <c r="AK26" s="57" t="str">
        <f t="shared" si="21"/>
        <v/>
      </c>
      <c r="AL26" s="61">
        <f t="shared" si="9"/>
        <v>0</v>
      </c>
      <c r="AM26" s="54" t="str">
        <f t="shared" si="22"/>
        <v/>
      </c>
      <c r="AN26" s="44" t="str">
        <f t="shared" si="10"/>
        <v/>
      </c>
      <c r="AO26" s="34" t="str">
        <f t="shared" si="11"/>
        <v/>
      </c>
      <c r="AP26" s="35" t="str">
        <f>IF(AO26="","",IF(AO26="①",1,IF(AO26="②",2,IF(AO26="③",3,IF(AO26="④",4,NG)))))</f>
        <v/>
      </c>
      <c r="AQ26" s="37" t="str">
        <f t="shared" si="12"/>
        <v/>
      </c>
      <c r="AR26" s="37" t="str">
        <f t="shared" si="13"/>
        <v/>
      </c>
      <c r="AS26" s="37" t="str">
        <f t="shared" si="23"/>
        <v/>
      </c>
      <c r="AT26" s="50" t="str">
        <f t="shared" si="24"/>
        <v/>
      </c>
      <c r="AU26" s="99" t="str">
        <f t="shared" si="14"/>
        <v/>
      </c>
      <c r="AV26" s="37">
        <f t="shared" si="25"/>
        <v>0</v>
      </c>
      <c r="AW26" s="54" t="str">
        <f t="shared" si="26"/>
        <v/>
      </c>
    </row>
    <row r="27" spans="1:49" ht="26.25" hidden="1" customHeight="1">
      <c r="A27" s="102"/>
      <c r="B27" s="17">
        <v>22</v>
      </c>
      <c r="C27" s="62"/>
      <c r="D27" s="63"/>
      <c r="E27" s="63"/>
      <c r="F27" s="63"/>
      <c r="G27" s="64"/>
      <c r="H27" s="65"/>
      <c r="I27" s="65"/>
      <c r="J27" s="68" t="str">
        <f t="shared" si="0"/>
        <v/>
      </c>
      <c r="K27" s="65"/>
      <c r="L27" s="65"/>
      <c r="M27" s="65"/>
      <c r="N27" s="65"/>
      <c r="O27" s="18"/>
      <c r="P27" s="166" t="str">
        <f t="shared" si="1"/>
        <v/>
      </c>
      <c r="Q27" s="125"/>
      <c r="R27" s="102"/>
      <c r="S27" s="34" t="str">
        <f t="shared" si="2"/>
        <v/>
      </c>
      <c r="T27" s="38" t="str">
        <f t="shared" si="15"/>
        <v/>
      </c>
      <c r="U27" s="34" t="str">
        <f t="shared" si="3"/>
        <v/>
      </c>
      <c r="V27" s="54" t="str">
        <f t="shared" si="16"/>
        <v/>
      </c>
      <c r="W27" s="34">
        <f t="shared" si="4"/>
        <v>0</v>
      </c>
      <c r="X27" s="54" t="str">
        <f t="shared" si="17"/>
        <v/>
      </c>
      <c r="Y27" s="57">
        <f t="shared" si="5"/>
        <v>0</v>
      </c>
      <c r="Z27" s="57" t="str">
        <f t="shared" si="6"/>
        <v/>
      </c>
      <c r="AA27" s="61" t="str">
        <f t="shared" si="18"/>
        <v/>
      </c>
      <c r="AB27" s="36" t="str">
        <f t="shared" si="18"/>
        <v/>
      </c>
      <c r="AC27" s="36" t="str">
        <f t="shared" si="18"/>
        <v/>
      </c>
      <c r="AD27" s="36" t="str">
        <f t="shared" si="18"/>
        <v/>
      </c>
      <c r="AE27" s="57" t="str">
        <f t="shared" si="19"/>
        <v/>
      </c>
      <c r="AF27" s="61" t="str">
        <f t="shared" si="27"/>
        <v/>
      </c>
      <c r="AG27" s="36" t="str">
        <f t="shared" si="27"/>
        <v/>
      </c>
      <c r="AH27" s="75" t="str">
        <f t="shared" si="20"/>
        <v/>
      </c>
      <c r="AI27" s="61" t="str">
        <f t="shared" si="28"/>
        <v/>
      </c>
      <c r="AJ27" s="36" t="str">
        <f t="shared" si="28"/>
        <v/>
      </c>
      <c r="AK27" s="57" t="str">
        <f t="shared" si="21"/>
        <v/>
      </c>
      <c r="AL27" s="61">
        <f t="shared" si="9"/>
        <v>0</v>
      </c>
      <c r="AM27" s="54" t="str">
        <f t="shared" si="22"/>
        <v/>
      </c>
      <c r="AN27" s="44" t="str">
        <f t="shared" si="10"/>
        <v/>
      </c>
      <c r="AO27" s="34" t="str">
        <f t="shared" si="11"/>
        <v/>
      </c>
      <c r="AP27" s="35" t="str">
        <f>IF(AO27="","",IF(AO27="①",1,IF(AO27="②",2,IF(AO27="③",3,IF(AO27="④",4,NG)))))</f>
        <v/>
      </c>
      <c r="AQ27" s="37" t="str">
        <f t="shared" si="12"/>
        <v/>
      </c>
      <c r="AR27" s="37" t="str">
        <f t="shared" si="13"/>
        <v/>
      </c>
      <c r="AS27" s="37" t="str">
        <f t="shared" si="23"/>
        <v/>
      </c>
      <c r="AT27" s="50" t="str">
        <f t="shared" si="24"/>
        <v/>
      </c>
      <c r="AU27" s="99" t="str">
        <f t="shared" si="14"/>
        <v/>
      </c>
      <c r="AV27" s="37">
        <f t="shared" si="25"/>
        <v>0</v>
      </c>
      <c r="AW27" s="54" t="str">
        <f t="shared" si="26"/>
        <v/>
      </c>
    </row>
    <row r="28" spans="1:49" ht="26.25" hidden="1" customHeight="1">
      <c r="A28" s="102"/>
      <c r="B28" s="17">
        <v>23</v>
      </c>
      <c r="C28" s="62"/>
      <c r="D28" s="63"/>
      <c r="E28" s="63"/>
      <c r="F28" s="63"/>
      <c r="G28" s="64"/>
      <c r="H28" s="65"/>
      <c r="I28" s="65"/>
      <c r="J28" s="68" t="str">
        <f t="shared" si="0"/>
        <v/>
      </c>
      <c r="K28" s="65"/>
      <c r="L28" s="65"/>
      <c r="M28" s="65"/>
      <c r="N28" s="65"/>
      <c r="O28" s="18"/>
      <c r="P28" s="166" t="str">
        <f t="shared" si="1"/>
        <v/>
      </c>
      <c r="Q28" s="125"/>
      <c r="R28" s="102"/>
      <c r="S28" s="34" t="str">
        <f t="shared" si="2"/>
        <v/>
      </c>
      <c r="T28" s="38" t="str">
        <f t="shared" si="15"/>
        <v/>
      </c>
      <c r="U28" s="34" t="str">
        <f t="shared" si="3"/>
        <v/>
      </c>
      <c r="V28" s="54" t="str">
        <f t="shared" si="16"/>
        <v/>
      </c>
      <c r="W28" s="34">
        <f t="shared" si="4"/>
        <v>0</v>
      </c>
      <c r="X28" s="54" t="str">
        <f t="shared" si="17"/>
        <v/>
      </c>
      <c r="Y28" s="57">
        <f t="shared" si="5"/>
        <v>0</v>
      </c>
      <c r="Z28" s="57" t="str">
        <f t="shared" si="6"/>
        <v/>
      </c>
      <c r="AA28" s="61" t="str">
        <f t="shared" si="18"/>
        <v/>
      </c>
      <c r="AB28" s="36" t="str">
        <f t="shared" si="18"/>
        <v/>
      </c>
      <c r="AC28" s="36" t="str">
        <f t="shared" si="18"/>
        <v/>
      </c>
      <c r="AD28" s="36" t="str">
        <f t="shared" si="18"/>
        <v/>
      </c>
      <c r="AE28" s="57" t="str">
        <f t="shared" si="19"/>
        <v/>
      </c>
      <c r="AF28" s="61" t="str">
        <f t="shared" si="27"/>
        <v/>
      </c>
      <c r="AG28" s="36" t="str">
        <f t="shared" si="27"/>
        <v/>
      </c>
      <c r="AH28" s="75" t="str">
        <f t="shared" si="20"/>
        <v/>
      </c>
      <c r="AI28" s="61" t="str">
        <f t="shared" si="28"/>
        <v/>
      </c>
      <c r="AJ28" s="36" t="str">
        <f t="shared" si="28"/>
        <v/>
      </c>
      <c r="AK28" s="57" t="str">
        <f t="shared" si="21"/>
        <v/>
      </c>
      <c r="AL28" s="61">
        <f t="shared" si="9"/>
        <v>0</v>
      </c>
      <c r="AM28" s="54" t="str">
        <f t="shared" si="22"/>
        <v/>
      </c>
      <c r="AN28" s="44" t="str">
        <f t="shared" si="10"/>
        <v/>
      </c>
      <c r="AO28" s="34" t="str">
        <f t="shared" si="11"/>
        <v/>
      </c>
      <c r="AP28" s="35" t="str">
        <f>IF(AO28="","",IF(AO28="①",1,IF(AO28="②",2,IF(AO28="③",3,IF(AO28="④",4,NG)))))</f>
        <v/>
      </c>
      <c r="AQ28" s="37" t="str">
        <f t="shared" si="12"/>
        <v/>
      </c>
      <c r="AR28" s="37" t="str">
        <f t="shared" si="13"/>
        <v/>
      </c>
      <c r="AS28" s="37" t="str">
        <f t="shared" si="23"/>
        <v/>
      </c>
      <c r="AT28" s="50" t="str">
        <f t="shared" si="24"/>
        <v/>
      </c>
      <c r="AU28" s="99" t="str">
        <f t="shared" si="14"/>
        <v/>
      </c>
      <c r="AV28" s="37">
        <f t="shared" si="25"/>
        <v>0</v>
      </c>
      <c r="AW28" s="54" t="str">
        <f t="shared" si="26"/>
        <v/>
      </c>
    </row>
    <row r="29" spans="1:49" ht="26.25" hidden="1" customHeight="1">
      <c r="A29" s="102"/>
      <c r="B29" s="17">
        <v>24</v>
      </c>
      <c r="C29" s="62"/>
      <c r="D29" s="63"/>
      <c r="E29" s="63"/>
      <c r="F29" s="63"/>
      <c r="G29" s="64"/>
      <c r="H29" s="65"/>
      <c r="I29" s="65"/>
      <c r="J29" s="68" t="str">
        <f t="shared" si="0"/>
        <v/>
      </c>
      <c r="K29" s="65"/>
      <c r="L29" s="65"/>
      <c r="M29" s="65"/>
      <c r="N29" s="65"/>
      <c r="O29" s="18"/>
      <c r="P29" s="166" t="str">
        <f t="shared" si="1"/>
        <v/>
      </c>
      <c r="Q29" s="125"/>
      <c r="R29" s="102"/>
      <c r="S29" s="34" t="str">
        <f t="shared" si="2"/>
        <v/>
      </c>
      <c r="T29" s="38" t="str">
        <f t="shared" si="15"/>
        <v/>
      </c>
      <c r="U29" s="34" t="str">
        <f t="shared" si="3"/>
        <v/>
      </c>
      <c r="V29" s="54" t="str">
        <f t="shared" si="16"/>
        <v/>
      </c>
      <c r="W29" s="34">
        <f t="shared" si="4"/>
        <v>0</v>
      </c>
      <c r="X29" s="54" t="str">
        <f t="shared" si="17"/>
        <v/>
      </c>
      <c r="Y29" s="57">
        <f t="shared" si="5"/>
        <v>0</v>
      </c>
      <c r="Z29" s="57" t="str">
        <f t="shared" si="6"/>
        <v/>
      </c>
      <c r="AA29" s="61" t="str">
        <f t="shared" si="18"/>
        <v/>
      </c>
      <c r="AB29" s="36" t="str">
        <f t="shared" si="18"/>
        <v/>
      </c>
      <c r="AC29" s="36" t="str">
        <f t="shared" si="18"/>
        <v/>
      </c>
      <c r="AD29" s="36" t="str">
        <f t="shared" si="18"/>
        <v/>
      </c>
      <c r="AE29" s="57" t="str">
        <f t="shared" si="19"/>
        <v/>
      </c>
      <c r="AF29" s="61" t="str">
        <f t="shared" si="27"/>
        <v/>
      </c>
      <c r="AG29" s="36" t="str">
        <f t="shared" si="27"/>
        <v/>
      </c>
      <c r="AH29" s="75" t="str">
        <f t="shared" si="20"/>
        <v/>
      </c>
      <c r="AI29" s="61" t="str">
        <f t="shared" si="28"/>
        <v/>
      </c>
      <c r="AJ29" s="36" t="str">
        <f t="shared" si="28"/>
        <v/>
      </c>
      <c r="AK29" s="57" t="str">
        <f t="shared" si="21"/>
        <v/>
      </c>
      <c r="AL29" s="61">
        <f t="shared" si="9"/>
        <v>0</v>
      </c>
      <c r="AM29" s="54" t="str">
        <f t="shared" si="22"/>
        <v/>
      </c>
      <c r="AN29" s="44" t="str">
        <f t="shared" si="10"/>
        <v/>
      </c>
      <c r="AO29" s="34" t="str">
        <f t="shared" si="11"/>
        <v/>
      </c>
      <c r="AP29" s="35" t="str">
        <f>IF(AO29="","",IF(AO29="①",1,IF(AO29="②",2,IF(AO29="③",3,IF(AO29="④",4,NG)))))</f>
        <v/>
      </c>
      <c r="AQ29" s="37" t="str">
        <f t="shared" si="12"/>
        <v/>
      </c>
      <c r="AR29" s="37" t="str">
        <f t="shared" si="13"/>
        <v/>
      </c>
      <c r="AS29" s="37" t="str">
        <f t="shared" si="23"/>
        <v/>
      </c>
      <c r="AT29" s="50" t="str">
        <f t="shared" si="24"/>
        <v/>
      </c>
      <c r="AU29" s="99" t="str">
        <f t="shared" si="14"/>
        <v/>
      </c>
      <c r="AV29" s="37">
        <f t="shared" si="25"/>
        <v>0</v>
      </c>
      <c r="AW29" s="54" t="str">
        <f t="shared" si="26"/>
        <v/>
      </c>
    </row>
    <row r="30" spans="1:49" ht="26.25" hidden="1" customHeight="1">
      <c r="A30" s="102"/>
      <c r="B30" s="17">
        <v>25</v>
      </c>
      <c r="C30" s="62"/>
      <c r="D30" s="63"/>
      <c r="E30" s="63"/>
      <c r="F30" s="63"/>
      <c r="G30" s="64"/>
      <c r="H30" s="65"/>
      <c r="I30" s="65"/>
      <c r="J30" s="68" t="str">
        <f t="shared" si="0"/>
        <v/>
      </c>
      <c r="K30" s="65"/>
      <c r="L30" s="65"/>
      <c r="M30" s="65"/>
      <c r="N30" s="65"/>
      <c r="O30" s="18"/>
      <c r="P30" s="166" t="str">
        <f t="shared" si="1"/>
        <v/>
      </c>
      <c r="Q30" s="125"/>
      <c r="R30" s="102"/>
      <c r="S30" s="34" t="str">
        <f t="shared" si="2"/>
        <v/>
      </c>
      <c r="T30" s="38" t="str">
        <f t="shared" si="15"/>
        <v/>
      </c>
      <c r="U30" s="34" t="str">
        <f t="shared" si="3"/>
        <v/>
      </c>
      <c r="V30" s="54" t="str">
        <f t="shared" si="16"/>
        <v/>
      </c>
      <c r="W30" s="34">
        <f t="shared" si="4"/>
        <v>0</v>
      </c>
      <c r="X30" s="54" t="str">
        <f t="shared" si="17"/>
        <v/>
      </c>
      <c r="Y30" s="57">
        <f t="shared" si="5"/>
        <v>0</v>
      </c>
      <c r="Z30" s="57" t="str">
        <f t="shared" si="6"/>
        <v/>
      </c>
      <c r="AA30" s="61" t="str">
        <f t="shared" si="18"/>
        <v/>
      </c>
      <c r="AB30" s="36" t="str">
        <f t="shared" si="18"/>
        <v/>
      </c>
      <c r="AC30" s="36" t="str">
        <f t="shared" si="18"/>
        <v/>
      </c>
      <c r="AD30" s="36" t="str">
        <f t="shared" si="18"/>
        <v/>
      </c>
      <c r="AE30" s="57" t="str">
        <f t="shared" si="19"/>
        <v/>
      </c>
      <c r="AF30" s="61" t="str">
        <f t="shared" si="27"/>
        <v/>
      </c>
      <c r="AG30" s="36" t="str">
        <f t="shared" si="27"/>
        <v/>
      </c>
      <c r="AH30" s="75" t="str">
        <f t="shared" si="20"/>
        <v/>
      </c>
      <c r="AI30" s="61" t="str">
        <f t="shared" si="28"/>
        <v/>
      </c>
      <c r="AJ30" s="36" t="str">
        <f t="shared" si="28"/>
        <v/>
      </c>
      <c r="AK30" s="57" t="str">
        <f t="shared" si="21"/>
        <v/>
      </c>
      <c r="AL30" s="61">
        <f t="shared" si="9"/>
        <v>0</v>
      </c>
      <c r="AM30" s="54" t="str">
        <f t="shared" si="22"/>
        <v/>
      </c>
      <c r="AN30" s="44" t="str">
        <f t="shared" si="10"/>
        <v/>
      </c>
      <c r="AO30" s="34" t="str">
        <f t="shared" si="11"/>
        <v/>
      </c>
      <c r="AP30" s="35" t="str">
        <f>IF(AO30="","",IF(AO30="①",1,IF(AO30="②",2,IF(AO30="③",3,IF(AO30="④",4,NG)))))</f>
        <v/>
      </c>
      <c r="AQ30" s="37" t="str">
        <f t="shared" si="12"/>
        <v/>
      </c>
      <c r="AR30" s="37" t="str">
        <f t="shared" si="13"/>
        <v/>
      </c>
      <c r="AS30" s="37" t="str">
        <f t="shared" si="23"/>
        <v/>
      </c>
      <c r="AT30" s="50" t="str">
        <f t="shared" si="24"/>
        <v/>
      </c>
      <c r="AU30" s="99" t="str">
        <f t="shared" si="14"/>
        <v/>
      </c>
      <c r="AV30" s="37">
        <f t="shared" si="25"/>
        <v>0</v>
      </c>
      <c r="AW30" s="54" t="str">
        <f t="shared" si="26"/>
        <v/>
      </c>
    </row>
    <row r="31" spans="1:49" ht="26.25" hidden="1" customHeight="1">
      <c r="A31" s="102"/>
      <c r="B31" s="17">
        <v>26</v>
      </c>
      <c r="C31" s="62"/>
      <c r="D31" s="63"/>
      <c r="E31" s="63"/>
      <c r="F31" s="63"/>
      <c r="G31" s="64"/>
      <c r="H31" s="65"/>
      <c r="I31" s="65"/>
      <c r="J31" s="68" t="str">
        <f t="shared" si="0"/>
        <v/>
      </c>
      <c r="K31" s="65"/>
      <c r="L31" s="65"/>
      <c r="M31" s="65"/>
      <c r="N31" s="65"/>
      <c r="O31" s="18"/>
      <c r="P31" s="166" t="str">
        <f t="shared" si="1"/>
        <v/>
      </c>
      <c r="Q31" s="125"/>
      <c r="R31" s="102"/>
      <c r="S31" s="34" t="str">
        <f t="shared" si="2"/>
        <v/>
      </c>
      <c r="T31" s="38" t="str">
        <f t="shared" si="15"/>
        <v/>
      </c>
      <c r="U31" s="34" t="str">
        <f t="shared" si="3"/>
        <v/>
      </c>
      <c r="V31" s="54" t="str">
        <f t="shared" si="16"/>
        <v/>
      </c>
      <c r="W31" s="34">
        <f t="shared" si="4"/>
        <v>0</v>
      </c>
      <c r="X31" s="54" t="str">
        <f t="shared" si="17"/>
        <v/>
      </c>
      <c r="Y31" s="57">
        <f t="shared" si="5"/>
        <v>0</v>
      </c>
      <c r="Z31" s="57" t="str">
        <f t="shared" si="6"/>
        <v/>
      </c>
      <c r="AA31" s="61" t="str">
        <f t="shared" si="18"/>
        <v/>
      </c>
      <c r="AB31" s="36" t="str">
        <f t="shared" si="18"/>
        <v/>
      </c>
      <c r="AC31" s="36" t="str">
        <f t="shared" si="18"/>
        <v/>
      </c>
      <c r="AD31" s="36" t="str">
        <f t="shared" si="18"/>
        <v/>
      </c>
      <c r="AE31" s="57" t="str">
        <f t="shared" si="19"/>
        <v/>
      </c>
      <c r="AF31" s="61" t="str">
        <f t="shared" si="27"/>
        <v/>
      </c>
      <c r="AG31" s="36" t="str">
        <f t="shared" si="27"/>
        <v/>
      </c>
      <c r="AH31" s="75" t="str">
        <f t="shared" si="20"/>
        <v/>
      </c>
      <c r="AI31" s="61" t="str">
        <f t="shared" si="28"/>
        <v/>
      </c>
      <c r="AJ31" s="36" t="str">
        <f t="shared" si="28"/>
        <v/>
      </c>
      <c r="AK31" s="57" t="str">
        <f t="shared" si="21"/>
        <v/>
      </c>
      <c r="AL31" s="61">
        <f t="shared" si="9"/>
        <v>0</v>
      </c>
      <c r="AM31" s="54" t="str">
        <f t="shared" si="22"/>
        <v/>
      </c>
      <c r="AN31" s="44" t="str">
        <f t="shared" si="10"/>
        <v/>
      </c>
      <c r="AO31" s="34" t="str">
        <f t="shared" si="11"/>
        <v/>
      </c>
      <c r="AP31" s="35" t="str">
        <f>IF(AO31="","",IF(AO31="①",1,IF(AO31="②",2,IF(AO31="③",3,IF(AO31="④",4,NG)))))</f>
        <v/>
      </c>
      <c r="AQ31" s="37" t="str">
        <f t="shared" si="12"/>
        <v/>
      </c>
      <c r="AR31" s="37" t="str">
        <f t="shared" si="13"/>
        <v/>
      </c>
      <c r="AS31" s="37" t="str">
        <f t="shared" si="23"/>
        <v/>
      </c>
      <c r="AT31" s="50" t="str">
        <f t="shared" si="24"/>
        <v/>
      </c>
      <c r="AU31" s="99" t="str">
        <f t="shared" si="14"/>
        <v/>
      </c>
      <c r="AV31" s="37">
        <f t="shared" si="25"/>
        <v>0</v>
      </c>
      <c r="AW31" s="54" t="str">
        <f t="shared" si="26"/>
        <v/>
      </c>
    </row>
    <row r="32" spans="1:49" ht="26.25" hidden="1" customHeight="1">
      <c r="A32" s="102"/>
      <c r="B32" s="17">
        <v>27</v>
      </c>
      <c r="C32" s="62"/>
      <c r="D32" s="63"/>
      <c r="E32" s="63"/>
      <c r="F32" s="63"/>
      <c r="G32" s="64"/>
      <c r="H32" s="65"/>
      <c r="I32" s="65"/>
      <c r="J32" s="68" t="str">
        <f t="shared" si="0"/>
        <v/>
      </c>
      <c r="K32" s="65"/>
      <c r="L32" s="65"/>
      <c r="M32" s="65"/>
      <c r="N32" s="65"/>
      <c r="O32" s="18"/>
      <c r="P32" s="166" t="str">
        <f t="shared" si="1"/>
        <v/>
      </c>
      <c r="Q32" s="125"/>
      <c r="R32" s="102"/>
      <c r="S32" s="34" t="str">
        <f t="shared" si="2"/>
        <v/>
      </c>
      <c r="T32" s="38" t="str">
        <f t="shared" si="15"/>
        <v/>
      </c>
      <c r="U32" s="34" t="str">
        <f t="shared" si="3"/>
        <v/>
      </c>
      <c r="V32" s="54" t="str">
        <f t="shared" si="16"/>
        <v/>
      </c>
      <c r="W32" s="34">
        <f t="shared" si="4"/>
        <v>0</v>
      </c>
      <c r="X32" s="54" t="str">
        <f t="shared" si="17"/>
        <v/>
      </c>
      <c r="Y32" s="57">
        <f t="shared" si="5"/>
        <v>0</v>
      </c>
      <c r="Z32" s="57" t="str">
        <f t="shared" si="6"/>
        <v/>
      </c>
      <c r="AA32" s="61" t="str">
        <f t="shared" si="18"/>
        <v/>
      </c>
      <c r="AB32" s="36" t="str">
        <f t="shared" si="18"/>
        <v/>
      </c>
      <c r="AC32" s="36" t="str">
        <f t="shared" si="18"/>
        <v/>
      </c>
      <c r="AD32" s="36" t="str">
        <f t="shared" si="18"/>
        <v/>
      </c>
      <c r="AE32" s="57" t="str">
        <f t="shared" si="19"/>
        <v/>
      </c>
      <c r="AF32" s="61" t="str">
        <f t="shared" si="27"/>
        <v/>
      </c>
      <c r="AG32" s="36" t="str">
        <f t="shared" si="27"/>
        <v/>
      </c>
      <c r="AH32" s="75" t="str">
        <f t="shared" si="20"/>
        <v/>
      </c>
      <c r="AI32" s="61" t="str">
        <f t="shared" si="28"/>
        <v/>
      </c>
      <c r="AJ32" s="36" t="str">
        <f t="shared" si="28"/>
        <v/>
      </c>
      <c r="AK32" s="57" t="str">
        <f t="shared" si="21"/>
        <v/>
      </c>
      <c r="AL32" s="61">
        <f t="shared" si="9"/>
        <v>0</v>
      </c>
      <c r="AM32" s="54" t="str">
        <f t="shared" si="22"/>
        <v/>
      </c>
      <c r="AN32" s="44" t="str">
        <f t="shared" si="10"/>
        <v/>
      </c>
      <c r="AO32" s="34" t="str">
        <f t="shared" si="11"/>
        <v/>
      </c>
      <c r="AP32" s="35" t="str">
        <f>IF(AO32="","",IF(AO32="①",1,IF(AO32="②",2,IF(AO32="③",3,IF(AO32="④",4,NG)))))</f>
        <v/>
      </c>
      <c r="AQ32" s="37" t="str">
        <f t="shared" si="12"/>
        <v/>
      </c>
      <c r="AR32" s="37" t="str">
        <f t="shared" si="13"/>
        <v/>
      </c>
      <c r="AS32" s="37" t="str">
        <f t="shared" si="23"/>
        <v/>
      </c>
      <c r="AT32" s="50" t="str">
        <f t="shared" si="24"/>
        <v/>
      </c>
      <c r="AU32" s="99" t="str">
        <f t="shared" si="14"/>
        <v/>
      </c>
      <c r="AV32" s="37">
        <f t="shared" si="25"/>
        <v>0</v>
      </c>
      <c r="AW32" s="54" t="str">
        <f t="shared" si="26"/>
        <v/>
      </c>
    </row>
    <row r="33" spans="1:49" ht="26.25" hidden="1" customHeight="1">
      <c r="A33" s="102"/>
      <c r="B33" s="17">
        <v>28</v>
      </c>
      <c r="C33" s="62"/>
      <c r="D33" s="63"/>
      <c r="E33" s="63"/>
      <c r="F33" s="63"/>
      <c r="G33" s="64"/>
      <c r="H33" s="65"/>
      <c r="I33" s="65"/>
      <c r="J33" s="68" t="str">
        <f t="shared" si="0"/>
        <v/>
      </c>
      <c r="K33" s="65"/>
      <c r="L33" s="65"/>
      <c r="M33" s="65"/>
      <c r="N33" s="65"/>
      <c r="O33" s="18"/>
      <c r="P33" s="166" t="str">
        <f t="shared" si="1"/>
        <v/>
      </c>
      <c r="Q33" s="125"/>
      <c r="R33" s="102"/>
      <c r="S33" s="34" t="str">
        <f t="shared" si="2"/>
        <v/>
      </c>
      <c r="T33" s="38" t="str">
        <f t="shared" si="15"/>
        <v/>
      </c>
      <c r="U33" s="34" t="str">
        <f t="shared" si="3"/>
        <v/>
      </c>
      <c r="V33" s="54" t="str">
        <f t="shared" si="16"/>
        <v/>
      </c>
      <c r="W33" s="34">
        <f t="shared" si="4"/>
        <v>0</v>
      </c>
      <c r="X33" s="54" t="str">
        <f t="shared" si="17"/>
        <v/>
      </c>
      <c r="Y33" s="57">
        <f t="shared" si="5"/>
        <v>0</v>
      </c>
      <c r="Z33" s="57" t="str">
        <f t="shared" si="6"/>
        <v/>
      </c>
      <c r="AA33" s="61" t="str">
        <f t="shared" si="18"/>
        <v/>
      </c>
      <c r="AB33" s="36" t="str">
        <f t="shared" si="18"/>
        <v/>
      </c>
      <c r="AC33" s="36" t="str">
        <f t="shared" si="18"/>
        <v/>
      </c>
      <c r="AD33" s="36" t="str">
        <f t="shared" si="18"/>
        <v/>
      </c>
      <c r="AE33" s="57" t="str">
        <f t="shared" si="19"/>
        <v/>
      </c>
      <c r="AF33" s="61" t="str">
        <f t="shared" si="27"/>
        <v/>
      </c>
      <c r="AG33" s="36" t="str">
        <f t="shared" si="27"/>
        <v/>
      </c>
      <c r="AH33" s="75" t="str">
        <f t="shared" si="20"/>
        <v/>
      </c>
      <c r="AI33" s="61" t="str">
        <f t="shared" si="28"/>
        <v/>
      </c>
      <c r="AJ33" s="36" t="str">
        <f t="shared" si="28"/>
        <v/>
      </c>
      <c r="AK33" s="57" t="str">
        <f t="shared" si="21"/>
        <v/>
      </c>
      <c r="AL33" s="61">
        <f t="shared" si="9"/>
        <v>0</v>
      </c>
      <c r="AM33" s="54" t="str">
        <f t="shared" si="22"/>
        <v/>
      </c>
      <c r="AN33" s="44" t="str">
        <f t="shared" si="10"/>
        <v/>
      </c>
      <c r="AO33" s="34" t="str">
        <f t="shared" si="11"/>
        <v/>
      </c>
      <c r="AP33" s="35" t="str">
        <f>IF(AO33="","",IF(AO33="①",1,IF(AO33="②",2,IF(AO33="③",3,IF(AO33="④",4,NG)))))</f>
        <v/>
      </c>
      <c r="AQ33" s="37" t="str">
        <f t="shared" si="12"/>
        <v/>
      </c>
      <c r="AR33" s="37" t="str">
        <f t="shared" si="13"/>
        <v/>
      </c>
      <c r="AS33" s="37" t="str">
        <f t="shared" si="23"/>
        <v/>
      </c>
      <c r="AT33" s="50" t="str">
        <f t="shared" si="24"/>
        <v/>
      </c>
      <c r="AU33" s="99" t="str">
        <f t="shared" si="14"/>
        <v/>
      </c>
      <c r="AV33" s="37">
        <f t="shared" si="25"/>
        <v>0</v>
      </c>
      <c r="AW33" s="54" t="str">
        <f t="shared" si="26"/>
        <v/>
      </c>
    </row>
    <row r="34" spans="1:49" ht="26.25" hidden="1" customHeight="1">
      <c r="A34" s="102"/>
      <c r="B34" s="17">
        <v>29</v>
      </c>
      <c r="C34" s="62"/>
      <c r="D34" s="63"/>
      <c r="E34" s="63"/>
      <c r="F34" s="63"/>
      <c r="G34" s="64"/>
      <c r="H34" s="65"/>
      <c r="I34" s="65"/>
      <c r="J34" s="68" t="str">
        <f t="shared" si="0"/>
        <v/>
      </c>
      <c r="K34" s="65"/>
      <c r="L34" s="65"/>
      <c r="M34" s="65"/>
      <c r="N34" s="65"/>
      <c r="O34" s="18"/>
      <c r="P34" s="166" t="str">
        <f t="shared" si="1"/>
        <v/>
      </c>
      <c r="Q34" s="125"/>
      <c r="R34" s="102"/>
      <c r="S34" s="34" t="str">
        <f t="shared" si="2"/>
        <v/>
      </c>
      <c r="T34" s="38" t="str">
        <f t="shared" si="15"/>
        <v/>
      </c>
      <c r="U34" s="34" t="str">
        <f t="shared" si="3"/>
        <v/>
      </c>
      <c r="V34" s="54" t="str">
        <f t="shared" si="16"/>
        <v/>
      </c>
      <c r="W34" s="34">
        <f t="shared" si="4"/>
        <v>0</v>
      </c>
      <c r="X34" s="54" t="str">
        <f t="shared" si="17"/>
        <v/>
      </c>
      <c r="Y34" s="57">
        <f t="shared" si="5"/>
        <v>0</v>
      </c>
      <c r="Z34" s="57" t="str">
        <f t="shared" si="6"/>
        <v/>
      </c>
      <c r="AA34" s="61" t="str">
        <f t="shared" si="18"/>
        <v/>
      </c>
      <c r="AB34" s="36" t="str">
        <f t="shared" si="18"/>
        <v/>
      </c>
      <c r="AC34" s="36" t="str">
        <f t="shared" si="18"/>
        <v/>
      </c>
      <c r="AD34" s="36" t="str">
        <f t="shared" si="18"/>
        <v/>
      </c>
      <c r="AE34" s="57" t="str">
        <f t="shared" si="19"/>
        <v/>
      </c>
      <c r="AF34" s="61" t="str">
        <f t="shared" si="27"/>
        <v/>
      </c>
      <c r="AG34" s="36" t="str">
        <f t="shared" si="27"/>
        <v/>
      </c>
      <c r="AH34" s="75" t="str">
        <f t="shared" si="20"/>
        <v/>
      </c>
      <c r="AI34" s="61" t="str">
        <f t="shared" si="28"/>
        <v/>
      </c>
      <c r="AJ34" s="36" t="str">
        <f t="shared" si="28"/>
        <v/>
      </c>
      <c r="AK34" s="57" t="str">
        <f t="shared" si="21"/>
        <v/>
      </c>
      <c r="AL34" s="61">
        <f t="shared" si="9"/>
        <v>0</v>
      </c>
      <c r="AM34" s="54" t="str">
        <f t="shared" si="22"/>
        <v/>
      </c>
      <c r="AN34" s="44" t="str">
        <f t="shared" si="10"/>
        <v/>
      </c>
      <c r="AO34" s="34" t="str">
        <f t="shared" si="11"/>
        <v/>
      </c>
      <c r="AP34" s="35" t="str">
        <f>IF(AO34="","",IF(AO34="①",1,IF(AO34="②",2,IF(AO34="③",3,IF(AO34="④",4,NG)))))</f>
        <v/>
      </c>
      <c r="AQ34" s="37" t="str">
        <f t="shared" si="12"/>
        <v/>
      </c>
      <c r="AR34" s="37" t="str">
        <f t="shared" si="13"/>
        <v/>
      </c>
      <c r="AS34" s="37" t="str">
        <f t="shared" si="23"/>
        <v/>
      </c>
      <c r="AT34" s="50" t="str">
        <f t="shared" si="24"/>
        <v/>
      </c>
      <c r="AU34" s="99" t="str">
        <f t="shared" si="14"/>
        <v/>
      </c>
      <c r="AV34" s="37">
        <f t="shared" si="25"/>
        <v>0</v>
      </c>
      <c r="AW34" s="54" t="str">
        <f t="shared" si="26"/>
        <v/>
      </c>
    </row>
    <row r="35" spans="1:49" ht="26.25" hidden="1" customHeight="1">
      <c r="A35" s="102"/>
      <c r="B35" s="17">
        <v>30</v>
      </c>
      <c r="C35" s="62"/>
      <c r="D35" s="63"/>
      <c r="E35" s="63"/>
      <c r="F35" s="63"/>
      <c r="G35" s="64"/>
      <c r="H35" s="65"/>
      <c r="I35" s="65"/>
      <c r="J35" s="68" t="str">
        <f t="shared" si="0"/>
        <v/>
      </c>
      <c r="K35" s="65"/>
      <c r="L35" s="65"/>
      <c r="M35" s="65"/>
      <c r="N35" s="65"/>
      <c r="O35" s="18"/>
      <c r="P35" s="166" t="str">
        <f t="shared" si="1"/>
        <v/>
      </c>
      <c r="Q35" s="125"/>
      <c r="R35" s="102"/>
      <c r="S35" s="39" t="str">
        <f t="shared" si="2"/>
        <v/>
      </c>
      <c r="T35" s="42" t="str">
        <f t="shared" si="15"/>
        <v/>
      </c>
      <c r="U35" s="39" t="str">
        <f t="shared" si="3"/>
        <v/>
      </c>
      <c r="V35" s="55" t="str">
        <f t="shared" si="16"/>
        <v/>
      </c>
      <c r="W35" s="39">
        <f t="shared" si="4"/>
        <v>0</v>
      </c>
      <c r="X35" s="55" t="str">
        <f t="shared" si="17"/>
        <v/>
      </c>
      <c r="Y35" s="60">
        <f t="shared" si="5"/>
        <v>0</v>
      </c>
      <c r="Z35" s="60" t="str">
        <f t="shared" si="6"/>
        <v/>
      </c>
      <c r="AA35" s="48" t="str">
        <f t="shared" si="18"/>
        <v/>
      </c>
      <c r="AB35" s="47" t="str">
        <f t="shared" si="18"/>
        <v/>
      </c>
      <c r="AC35" s="47" t="str">
        <f t="shared" si="18"/>
        <v/>
      </c>
      <c r="AD35" s="47" t="str">
        <f t="shared" si="18"/>
        <v/>
      </c>
      <c r="AE35" s="60" t="str">
        <f t="shared" si="19"/>
        <v/>
      </c>
      <c r="AF35" s="61" t="str">
        <f t="shared" si="27"/>
        <v/>
      </c>
      <c r="AG35" s="36" t="str">
        <f>IF($G35="","",IF($G35=AG$4,1,0))</f>
        <v/>
      </c>
      <c r="AH35" s="75" t="str">
        <f t="shared" si="20"/>
        <v/>
      </c>
      <c r="AI35" s="48" t="str">
        <f t="shared" si="28"/>
        <v/>
      </c>
      <c r="AJ35" s="47" t="str">
        <f t="shared" si="28"/>
        <v/>
      </c>
      <c r="AK35" s="60" t="str">
        <f t="shared" si="21"/>
        <v/>
      </c>
      <c r="AL35" s="61">
        <f t="shared" si="9"/>
        <v>0</v>
      </c>
      <c r="AM35" s="54" t="str">
        <f t="shared" si="22"/>
        <v/>
      </c>
      <c r="AN35" s="45" t="str">
        <f t="shared" si="10"/>
        <v/>
      </c>
      <c r="AO35" s="39" t="str">
        <f t="shared" si="11"/>
        <v/>
      </c>
      <c r="AP35" s="40" t="str">
        <f>IF(AO35="","",IF(AO35="①",1,IF(AO35="②",2,IF(AO35="③",3,IF(AO35="④",4,NG)))))</f>
        <v/>
      </c>
      <c r="AQ35" s="41" t="str">
        <f t="shared" si="12"/>
        <v/>
      </c>
      <c r="AR35" s="41" t="str">
        <f t="shared" si="13"/>
        <v/>
      </c>
      <c r="AS35" s="41" t="str">
        <f t="shared" si="23"/>
        <v/>
      </c>
      <c r="AT35" s="50" t="str">
        <f t="shared" si="24"/>
        <v/>
      </c>
      <c r="AU35" s="100" t="str">
        <f t="shared" si="14"/>
        <v/>
      </c>
      <c r="AV35" s="41">
        <f t="shared" si="25"/>
        <v>0</v>
      </c>
      <c r="AW35" s="55" t="str">
        <f t="shared" si="26"/>
        <v/>
      </c>
    </row>
    <row r="36" spans="1:49" ht="30" customHeight="1">
      <c r="A36" s="102"/>
      <c r="B36" s="262" t="s">
        <v>2697</v>
      </c>
      <c r="C36" s="263"/>
      <c r="D36" s="264" t="str">
        <f>AG36</f>
        <v/>
      </c>
      <c r="E36" s="264"/>
      <c r="F36" s="264"/>
      <c r="G36" s="264"/>
      <c r="H36" s="265"/>
      <c r="I36" s="69" t="s">
        <v>101</v>
      </c>
      <c r="J36" s="77">
        <f>SUM(J6:J35)</f>
        <v>0</v>
      </c>
      <c r="K36" s="266" t="str">
        <f>AM36&amp;IF(NOT(J36=SUM(J6:J35)),"✖合計が合っていません。","")</f>
        <v/>
      </c>
      <c r="L36" s="267"/>
      <c r="M36" s="267"/>
      <c r="N36" s="267"/>
      <c r="O36" s="267"/>
      <c r="P36" s="268"/>
      <c r="Q36" s="103"/>
      <c r="R36" s="102"/>
      <c r="AF36" s="39">
        <f>SUM(AF6:AG35)</f>
        <v>0</v>
      </c>
      <c r="AG36" s="47" t="str">
        <f>IF(AF36&gt;1,"※福祉用具貸与・販売事業所複数申請要確認。","")</f>
        <v/>
      </c>
      <c r="AH36" s="49" t="str">
        <f t="shared" ref="AH36" si="29">IF(AG36=1,"※福祉用具販売要確認。","")</f>
        <v/>
      </c>
      <c r="AL36" s="76"/>
      <c r="AM36" s="78"/>
    </row>
    <row r="37" spans="1:49" ht="9" customHeight="1">
      <c r="A37" s="102"/>
      <c r="B37" s="102"/>
      <c r="C37" s="102"/>
      <c r="D37" s="102"/>
      <c r="E37" s="102"/>
      <c r="F37" s="102"/>
      <c r="G37" s="102"/>
      <c r="H37" s="102"/>
      <c r="I37" s="102"/>
      <c r="J37" s="102"/>
      <c r="K37" s="102"/>
      <c r="L37" s="102"/>
      <c r="M37" s="102"/>
      <c r="N37" s="102"/>
      <c r="O37" s="102"/>
      <c r="P37" s="102"/>
      <c r="Q37" s="103"/>
      <c r="R37" s="102"/>
    </row>
    <row r="38" spans="1:49" ht="17.5" customHeight="1">
      <c r="A38" s="102" t="s">
        <v>24</v>
      </c>
      <c r="B38" s="102"/>
      <c r="C38" s="102"/>
      <c r="D38" s="102"/>
      <c r="E38" s="103"/>
      <c r="F38" s="102"/>
      <c r="G38" s="102"/>
      <c r="H38" s="102"/>
      <c r="I38" s="102"/>
      <c r="J38" s="102"/>
      <c r="K38" s="102"/>
      <c r="L38" s="102"/>
      <c r="M38" s="102"/>
      <c r="N38" s="103"/>
      <c r="O38" s="102"/>
      <c r="Q38" s="37"/>
      <c r="AL38" s="35"/>
      <c r="AM38" s="35"/>
      <c r="AO38" s="37"/>
      <c r="AP38" s="37"/>
    </row>
    <row r="39" spans="1:49" ht="18" customHeight="1">
      <c r="A39" s="102"/>
      <c r="B39" s="103">
        <v>1</v>
      </c>
      <c r="C39" s="260" t="s">
        <v>2693</v>
      </c>
      <c r="D39" s="260"/>
      <c r="E39" s="260"/>
      <c r="F39" s="260"/>
      <c r="G39" s="260"/>
      <c r="H39" s="260"/>
      <c r="I39" s="260"/>
      <c r="J39" s="260"/>
      <c r="K39" s="260"/>
      <c r="L39" s="260"/>
      <c r="M39" s="260"/>
      <c r="N39" s="260"/>
      <c r="O39" s="260"/>
      <c r="P39" s="260"/>
      <c r="Q39" s="37"/>
      <c r="AL39" s="35"/>
      <c r="AM39" s="35"/>
      <c r="AO39" s="37"/>
      <c r="AP39" s="37"/>
    </row>
    <row r="40" spans="1:49" ht="18" customHeight="1">
      <c r="A40" s="102"/>
      <c r="B40" s="103">
        <v>2</v>
      </c>
      <c r="C40" s="261" t="s">
        <v>2694</v>
      </c>
      <c r="D40" s="261"/>
      <c r="E40" s="261"/>
      <c r="F40" s="261"/>
      <c r="G40" s="261"/>
      <c r="H40" s="261"/>
      <c r="I40" s="261"/>
      <c r="J40" s="261"/>
      <c r="K40" s="261"/>
      <c r="L40" s="261"/>
      <c r="M40" s="261"/>
      <c r="N40" s="261"/>
      <c r="O40" s="261"/>
      <c r="P40" s="261"/>
      <c r="Q40" s="37"/>
      <c r="AL40" s="35"/>
      <c r="AM40" s="35"/>
      <c r="AO40" s="37"/>
      <c r="AP40" s="37"/>
    </row>
    <row r="41" spans="1:49" ht="32.25" customHeight="1">
      <c r="A41" s="102"/>
      <c r="B41" s="103">
        <v>3</v>
      </c>
      <c r="C41" s="261" t="s">
        <v>2695</v>
      </c>
      <c r="D41" s="261"/>
      <c r="E41" s="261"/>
      <c r="F41" s="261"/>
      <c r="G41" s="261"/>
      <c r="H41" s="261"/>
      <c r="I41" s="261"/>
      <c r="J41" s="261"/>
      <c r="K41" s="261"/>
      <c r="L41" s="261"/>
      <c r="M41" s="261"/>
      <c r="N41" s="261"/>
      <c r="O41" s="261"/>
      <c r="P41" s="261"/>
      <c r="Q41" s="37"/>
      <c r="AL41" s="35"/>
      <c r="AM41" s="35"/>
      <c r="AO41" s="37"/>
      <c r="AP41" s="37"/>
    </row>
    <row r="42" spans="1:49" ht="18" customHeight="1">
      <c r="A42" s="102"/>
      <c r="B42" s="107">
        <v>4</v>
      </c>
      <c r="C42" s="259" t="s">
        <v>2624</v>
      </c>
      <c r="D42" s="259"/>
      <c r="E42" s="259"/>
      <c r="F42" s="259"/>
      <c r="G42" s="259"/>
      <c r="H42" s="259"/>
      <c r="I42" s="259"/>
      <c r="J42" s="259"/>
      <c r="K42" s="259"/>
      <c r="L42" s="259"/>
      <c r="M42" s="259"/>
      <c r="N42" s="259"/>
      <c r="O42" s="259"/>
      <c r="P42" s="259"/>
      <c r="Q42" s="37"/>
      <c r="AL42" s="35"/>
      <c r="AM42" s="35"/>
      <c r="AO42" s="37"/>
      <c r="AP42" s="37"/>
    </row>
    <row r="43" spans="1:49" ht="18" customHeight="1">
      <c r="A43" s="102"/>
      <c r="B43" s="107"/>
      <c r="C43" s="259" t="s">
        <v>212</v>
      </c>
      <c r="D43" s="259"/>
      <c r="E43" s="259"/>
      <c r="F43" s="259"/>
      <c r="G43" s="259"/>
      <c r="H43" s="259"/>
      <c r="I43" s="259"/>
      <c r="J43" s="259"/>
      <c r="K43" s="259"/>
      <c r="L43" s="259"/>
      <c r="M43" s="259"/>
      <c r="N43" s="259"/>
      <c r="O43" s="259"/>
      <c r="P43" s="259"/>
      <c r="Q43" s="37"/>
      <c r="AL43" s="35"/>
      <c r="AM43" s="35"/>
      <c r="AO43" s="37"/>
      <c r="AP43" s="37"/>
    </row>
    <row r="44" spans="1:49" ht="18" customHeight="1">
      <c r="A44" s="102"/>
      <c r="B44" s="70">
        <v>5</v>
      </c>
      <c r="C44" s="102" t="s">
        <v>102</v>
      </c>
      <c r="D44" s="71"/>
      <c r="E44" s="102" t="s">
        <v>2616</v>
      </c>
      <c r="F44" s="102"/>
      <c r="G44" s="102"/>
      <c r="H44" s="102"/>
      <c r="I44" s="102"/>
      <c r="J44" s="102"/>
      <c r="K44" s="102"/>
      <c r="L44" s="102"/>
      <c r="M44" s="102"/>
      <c r="N44" s="102"/>
      <c r="O44" s="102"/>
      <c r="P44" s="102"/>
      <c r="Q44" s="37"/>
      <c r="AL44" s="35"/>
      <c r="AM44" s="35"/>
      <c r="AO44" s="37"/>
      <c r="AP44" s="37"/>
    </row>
    <row r="45" spans="1:49" ht="18" customHeight="1">
      <c r="A45" s="102"/>
      <c r="B45" s="103">
        <v>6</v>
      </c>
      <c r="C45" s="259" t="s">
        <v>2696</v>
      </c>
      <c r="D45" s="259"/>
      <c r="E45" s="259"/>
      <c r="F45" s="259"/>
      <c r="G45" s="259"/>
      <c r="H45" s="259"/>
      <c r="I45" s="259"/>
      <c r="J45" s="259"/>
      <c r="K45" s="259"/>
      <c r="L45" s="259"/>
      <c r="M45" s="259"/>
      <c r="N45" s="259"/>
      <c r="O45" s="259"/>
      <c r="P45" s="259"/>
      <c r="Q45" s="37"/>
      <c r="AL45" s="35"/>
      <c r="AM45" s="35"/>
      <c r="AO45" s="37"/>
      <c r="AP45" s="37"/>
    </row>
    <row r="46" spans="1:49" s="72" customFormat="1" ht="22.5" customHeight="1">
      <c r="Q46" s="126"/>
      <c r="R46" s="127"/>
      <c r="AO46" s="73"/>
      <c r="AP46" s="73"/>
    </row>
    <row r="47" spans="1:49" s="72" customFormat="1" ht="22.5" customHeight="1">
      <c r="D47" s="73"/>
      <c r="E47" s="73"/>
      <c r="F47" s="73"/>
      <c r="K47" s="73"/>
      <c r="Q47" s="126"/>
      <c r="R47" s="127"/>
      <c r="AO47" s="73"/>
      <c r="AP47" s="73"/>
    </row>
    <row r="48" spans="1:49" s="72" customFormat="1" ht="22.5" customHeight="1">
      <c r="Q48" s="126"/>
      <c r="R48" s="127"/>
      <c r="AO48" s="73"/>
      <c r="AP48" s="73"/>
    </row>
    <row r="49" spans="4:42" s="72" customFormat="1" ht="22.5" customHeight="1">
      <c r="Q49" s="126"/>
      <c r="R49" s="127"/>
      <c r="AO49" s="73"/>
      <c r="AP49" s="73"/>
    </row>
    <row r="50" spans="4:42" s="72" customFormat="1" ht="22.5" customHeight="1">
      <c r="Q50" s="126"/>
      <c r="R50" s="127"/>
      <c r="AO50" s="73"/>
      <c r="AP50" s="73"/>
    </row>
    <row r="51" spans="4:42" s="72" customFormat="1" ht="22.5" customHeight="1">
      <c r="Q51" s="73"/>
      <c r="AO51" s="73"/>
      <c r="AP51" s="73"/>
    </row>
    <row r="55" spans="4:42">
      <c r="D55" s="37" t="b">
        <v>1</v>
      </c>
    </row>
  </sheetData>
  <mergeCells count="21">
    <mergeCell ref="B36:C36"/>
    <mergeCell ref="D36:H36"/>
    <mergeCell ref="K36:P36"/>
    <mergeCell ref="P4:P5"/>
    <mergeCell ref="O4:O5"/>
    <mergeCell ref="J4:J5"/>
    <mergeCell ref="I4:I5"/>
    <mergeCell ref="H4:H5"/>
    <mergeCell ref="G4:G5"/>
    <mergeCell ref="F4:F5"/>
    <mergeCell ref="E4:E5"/>
    <mergeCell ref="D4:D5"/>
    <mergeCell ref="C4:C5"/>
    <mergeCell ref="B4:B5"/>
    <mergeCell ref="K4:N4"/>
    <mergeCell ref="C45:P45"/>
    <mergeCell ref="C39:P39"/>
    <mergeCell ref="C40:P40"/>
    <mergeCell ref="C41:P41"/>
    <mergeCell ref="C42:P42"/>
    <mergeCell ref="C43:P43"/>
  </mergeCells>
  <phoneticPr fontId="2"/>
  <conditionalFormatting sqref="D6:D7">
    <cfRule type="duplicateValues" dxfId="10" priority="55"/>
  </conditionalFormatting>
  <conditionalFormatting sqref="D8:D35">
    <cfRule type="duplicateValues" dxfId="9" priority="15"/>
  </conditionalFormatting>
  <conditionalFormatting sqref="E6:E35">
    <cfRule type="containsText" dxfId="8" priority="1" operator="containsText" text="熊本市">
      <formula>NOT(ISERROR(SEARCH("熊本市",E6)))</formula>
    </cfRule>
  </conditionalFormatting>
  <conditionalFormatting sqref="G6:G35">
    <cfRule type="containsText" dxfId="7" priority="51" operator="containsText" text="事業所指定">
      <formula>NOT(ISERROR(SEARCH("事業所指定",G6)))</formula>
    </cfRule>
    <cfRule type="containsText" dxfId="5" priority="53" operator="containsText" text="みなし">
      <formula>NOT(ISERROR(SEARCH("みなし",G6)))</formula>
    </cfRule>
  </conditionalFormatting>
  <conditionalFormatting sqref="I6:I35">
    <cfRule type="expression" dxfId="3" priority="10">
      <formula>H6="訪問系"</formula>
    </cfRule>
  </conditionalFormatting>
  <conditionalFormatting sqref="J36">
    <cfRule type="expression" dxfId="2" priority="57">
      <formula>NOT($J$36=SUM($J$6:$J$35))</formula>
    </cfRule>
  </conditionalFormatting>
  <conditionalFormatting sqref="K6:N35">
    <cfRule type="expression" dxfId="1" priority="19">
      <formula>NOT($G6="みなし有料老人ホーム（(地密)特定施設入居者生活介護を除く）")</formula>
    </cfRule>
  </conditionalFormatting>
  <conditionalFormatting sqref="Q6:Q35">
    <cfRule type="cellIs" dxfId="0" priority="56" operator="equal">
      <formula>"NG"</formula>
    </cfRule>
  </conditionalFormatting>
  <dataValidations count="7">
    <dataValidation type="list" showInputMessage="1" showErrorMessage="1" sqref="Q6:Q25" xr:uid="{00000000-0002-0000-0100-000000000000}">
      <formula1>確認済フラグ</formula1>
    </dataValidation>
    <dataValidation type="list" allowBlank="1" showInputMessage="1" showErrorMessage="1" sqref="Q26:Q35" xr:uid="{00000000-0002-0000-0100-000001000000}">
      <formula1>確認済フラグ</formula1>
    </dataValidation>
    <dataValidation type="list" allowBlank="1" showInputMessage="1" showErrorMessage="1" sqref="H6:H35" xr:uid="{00000000-0002-0000-0100-000002000000}">
      <formula1>INDIRECT(AN6)</formula1>
    </dataValidation>
    <dataValidation type="list" allowBlank="1" showInputMessage="1" showErrorMessage="1" sqref="F6:F35" xr:uid="{00000000-0002-0000-0100-000003000000}">
      <formula1>施設区分</formula1>
    </dataValidation>
    <dataValidation type="list" allowBlank="1" showInputMessage="1" showErrorMessage="1" sqref="G6:G35" xr:uid="{00000000-0002-0000-0100-000004000000}">
      <formula1>INDIRECT(F6)</formula1>
    </dataValidation>
    <dataValidation type="textLength" imeMode="halfAlpha" operator="equal" allowBlank="1" showInputMessage="1" showErrorMessage="1" sqref="C6:C35" xr:uid="{00000000-0002-0000-0100-000005000000}">
      <formula1>10</formula1>
    </dataValidation>
    <dataValidation type="list" allowBlank="1" showInputMessage="1" showErrorMessage="1" sqref="K6:N35" xr:uid="{00000000-0002-0000-0100-000006000000}">
      <formula1>"○,　"</formula1>
    </dataValidation>
  </dataValidations>
  <pageMargins left="0.19685039370078741" right="0.19685039370078741" top="0.59055118110236227" bottom="0.19685039370078741" header="0" footer="0"/>
  <pageSetup paperSize="9" scale="60"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cellIs" priority="52" operator="equal" id="{98BDFBDD-A5DD-4091-A2B0-C3124EAD1CCA}">
            <xm:f>DB!$C$16</xm:f>
            <x14:dxf>
              <font>
                <color rgb="FFFF0000"/>
              </font>
            </x14:dxf>
          </x14:cfRule>
          <x14:cfRule type="cellIs" priority="54" operator="equal" id="{A259B403-EFFF-4219-A8C2-26067BFDFFD6}">
            <xm:f>DB!$E$9</xm:f>
            <x14:dxf>
              <font>
                <color rgb="FFFF0000"/>
              </font>
            </x14:dxf>
          </x14:cfRule>
          <xm:sqref>G6:G35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7000000}">
          <x14:formula1>
            <xm:f>DB!$AB$3:$AB$47</xm:f>
          </x14:formula1>
          <xm:sqref>E6:E35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O46"/>
  <sheetViews>
    <sheetView zoomScale="85" zoomScaleNormal="85" zoomScaleSheetLayoutView="100" workbookViewId="0">
      <selection activeCell="H33" sqref="H33"/>
    </sheetView>
  </sheetViews>
  <sheetFormatPr defaultRowHeight="14"/>
  <cols>
    <col min="1" max="1" width="4.33203125" customWidth="1"/>
    <col min="2" max="2" width="4.75" customWidth="1"/>
    <col min="3" max="3" width="14.75" customWidth="1"/>
    <col min="4" max="4" width="3.58203125" customWidth="1"/>
    <col min="5" max="5" width="5.08203125" customWidth="1"/>
    <col min="6" max="6" width="12.75" customWidth="1"/>
    <col min="7" max="7" width="4.58203125" customWidth="1"/>
    <col min="8" max="8" width="4.83203125" customWidth="1"/>
    <col min="9" max="9" width="3.58203125" customWidth="1"/>
    <col min="10" max="10" width="8.58203125" customWidth="1"/>
    <col min="11" max="11" width="4.83203125" customWidth="1"/>
    <col min="12" max="12" width="10.33203125" customWidth="1"/>
    <col min="14" max="14" width="14.83203125" customWidth="1"/>
  </cols>
  <sheetData>
    <row r="1" spans="1:15">
      <c r="A1" s="128"/>
      <c r="B1" s="128"/>
      <c r="C1" s="128"/>
      <c r="D1" s="128"/>
      <c r="E1" s="128"/>
      <c r="F1" s="128"/>
      <c r="G1" s="128"/>
      <c r="H1" s="128"/>
      <c r="I1" s="128"/>
      <c r="J1" s="128"/>
      <c r="K1" s="128"/>
      <c r="L1" s="128"/>
      <c r="M1" s="129" t="s">
        <v>168</v>
      </c>
      <c r="N1" s="128"/>
      <c r="O1" s="128"/>
    </row>
    <row r="2" spans="1:15" ht="20.25" customHeight="1">
      <c r="A2" s="128"/>
      <c r="B2" s="128"/>
      <c r="C2" s="128"/>
      <c r="D2" s="128"/>
      <c r="E2" s="128"/>
      <c r="F2" s="128"/>
      <c r="G2" s="128"/>
      <c r="H2" s="128"/>
      <c r="I2" s="128"/>
      <c r="J2" s="128"/>
      <c r="K2" s="128"/>
      <c r="L2" s="128"/>
      <c r="M2" s="130" t="s">
        <v>164</v>
      </c>
      <c r="N2" s="155" t="str">
        <f>'①申請書兼請求書（必須）'!M2</f>
        <v>高</v>
      </c>
      <c r="O2" s="128"/>
    </row>
    <row r="3" spans="1:15" ht="28">
      <c r="A3" s="128"/>
      <c r="B3" s="282" t="s">
        <v>190</v>
      </c>
      <c r="C3" s="283"/>
      <c r="D3" s="283"/>
      <c r="E3" s="283"/>
      <c r="F3" s="283"/>
      <c r="G3" s="283"/>
      <c r="H3" s="283"/>
      <c r="I3" s="283"/>
      <c r="J3" s="283"/>
      <c r="K3" s="283"/>
      <c r="L3" s="283"/>
      <c r="M3" s="283"/>
      <c r="N3" s="283"/>
      <c r="O3" s="128"/>
    </row>
    <row r="4" spans="1:15">
      <c r="A4" s="128"/>
      <c r="B4" s="128"/>
      <c r="C4" s="128"/>
      <c r="D4" s="128"/>
      <c r="E4" s="128"/>
      <c r="F4" s="128"/>
      <c r="G4" s="128"/>
      <c r="H4" s="128"/>
      <c r="I4" s="128"/>
      <c r="J4" s="128"/>
      <c r="K4" s="128"/>
      <c r="L4" s="128"/>
      <c r="M4" s="128"/>
      <c r="N4" s="128"/>
      <c r="O4" s="128"/>
    </row>
    <row r="5" spans="1:15">
      <c r="A5" s="128"/>
      <c r="B5" s="128"/>
      <c r="C5" s="128" t="s">
        <v>169</v>
      </c>
      <c r="D5" s="128"/>
      <c r="E5" s="128"/>
      <c r="F5" s="128"/>
      <c r="G5" s="128"/>
      <c r="H5" s="128"/>
      <c r="I5" s="128"/>
      <c r="J5" s="128"/>
      <c r="K5" s="128"/>
      <c r="L5" s="128"/>
      <c r="M5" s="128"/>
      <c r="N5" s="128"/>
      <c r="O5" s="128"/>
    </row>
    <row r="6" spans="1:15">
      <c r="A6" s="128"/>
      <c r="B6" s="128"/>
      <c r="C6" s="128"/>
      <c r="D6" s="128"/>
      <c r="E6" s="128"/>
      <c r="F6" s="128"/>
      <c r="G6" s="128"/>
      <c r="H6" s="128"/>
      <c r="I6" s="128"/>
      <c r="J6" s="128"/>
      <c r="K6" s="128"/>
      <c r="L6" s="128"/>
      <c r="M6" s="128"/>
      <c r="N6" s="128"/>
      <c r="O6" s="128"/>
    </row>
    <row r="7" spans="1:15">
      <c r="A7" s="128"/>
      <c r="B7" s="128"/>
      <c r="C7" s="284" t="s">
        <v>170</v>
      </c>
      <c r="D7" s="284"/>
      <c r="E7" s="284"/>
      <c r="F7" s="284"/>
      <c r="G7" s="284"/>
      <c r="H7" s="284"/>
      <c r="I7" s="284"/>
      <c r="J7" s="284"/>
      <c r="K7" s="284"/>
      <c r="L7" s="284"/>
      <c r="M7" s="284"/>
      <c r="N7" s="284"/>
      <c r="O7" s="128"/>
    </row>
    <row r="8" spans="1:15">
      <c r="A8" s="128"/>
      <c r="B8" s="128"/>
      <c r="C8" s="128"/>
      <c r="D8" s="128"/>
      <c r="E8" s="128"/>
      <c r="F8" s="128"/>
      <c r="G8" s="128"/>
      <c r="H8" s="128"/>
      <c r="I8" s="128"/>
      <c r="J8" s="128"/>
      <c r="K8" s="128"/>
      <c r="L8" s="128"/>
      <c r="M8" s="128"/>
      <c r="N8" s="128"/>
      <c r="O8" s="128"/>
    </row>
    <row r="9" spans="1:15" ht="23.15" customHeight="1">
      <c r="A9" s="128"/>
      <c r="B9" s="128" t="s">
        <v>171</v>
      </c>
      <c r="C9" s="128"/>
      <c r="D9" s="128"/>
      <c r="E9" s="128"/>
      <c r="F9" s="128"/>
      <c r="G9" s="128"/>
      <c r="H9" s="128"/>
      <c r="I9" s="128"/>
      <c r="J9" s="128"/>
      <c r="K9" s="128"/>
      <c r="L9" s="128"/>
      <c r="M9" s="128"/>
      <c r="N9" s="128"/>
      <c r="O9" s="128"/>
    </row>
    <row r="10" spans="1:15" ht="23.15" customHeight="1">
      <c r="A10" s="128"/>
      <c r="B10" s="128"/>
      <c r="C10" s="141" t="s">
        <v>186</v>
      </c>
      <c r="D10" s="128"/>
      <c r="E10" s="142" t="s">
        <v>187</v>
      </c>
      <c r="F10" s="285"/>
      <c r="G10" s="285"/>
      <c r="H10" s="285"/>
      <c r="I10" s="285"/>
      <c r="J10" s="285"/>
      <c r="K10" s="285"/>
      <c r="L10" s="285"/>
      <c r="M10" s="128"/>
      <c r="N10" s="128"/>
      <c r="O10" s="128"/>
    </row>
    <row r="11" spans="1:15" ht="28.5" customHeight="1">
      <c r="A11" s="128"/>
      <c r="B11" s="128"/>
      <c r="C11" s="141" t="s">
        <v>172</v>
      </c>
      <c r="D11" s="128"/>
      <c r="E11" s="281"/>
      <c r="F11" s="281"/>
      <c r="G11" s="281"/>
      <c r="H11" s="281"/>
      <c r="I11" s="281"/>
      <c r="J11" s="281"/>
      <c r="K11" s="281"/>
      <c r="L11" s="281"/>
      <c r="M11" s="128"/>
      <c r="N11" s="128"/>
      <c r="O11" s="128"/>
    </row>
    <row r="12" spans="1:15" ht="28.5" customHeight="1">
      <c r="A12" s="128"/>
      <c r="B12" s="128"/>
      <c r="C12" s="132" t="s">
        <v>189</v>
      </c>
      <c r="D12" s="128"/>
      <c r="E12" s="281"/>
      <c r="F12" s="281"/>
      <c r="G12" s="281"/>
      <c r="H12" s="281"/>
      <c r="I12" s="281"/>
      <c r="J12" s="281"/>
      <c r="K12" s="281"/>
      <c r="L12" s="281"/>
      <c r="M12" s="128"/>
      <c r="N12" s="128"/>
      <c r="O12" s="128"/>
    </row>
    <row r="13" spans="1:15" ht="28.5" customHeight="1">
      <c r="A13" s="128"/>
      <c r="B13" s="128"/>
      <c r="C13" s="141" t="s">
        <v>173</v>
      </c>
      <c r="D13" s="128"/>
      <c r="E13" s="281"/>
      <c r="F13" s="281"/>
      <c r="G13" s="281"/>
      <c r="H13" s="281"/>
      <c r="I13" s="281"/>
      <c r="J13" s="281"/>
      <c r="K13" s="281"/>
      <c r="L13" s="281"/>
      <c r="M13" s="128"/>
      <c r="N13" s="128"/>
      <c r="O13" s="128"/>
    </row>
    <row r="14" spans="1:15" ht="28.5" customHeight="1">
      <c r="A14" s="128"/>
      <c r="B14" s="128"/>
      <c r="C14" s="141" t="s">
        <v>174</v>
      </c>
      <c r="D14" s="128"/>
      <c r="E14" s="281"/>
      <c r="F14" s="281"/>
      <c r="G14" s="281"/>
      <c r="H14" s="281"/>
      <c r="I14" s="281"/>
      <c r="J14" s="281"/>
      <c r="K14" s="281"/>
      <c r="L14" s="281"/>
      <c r="M14" s="128"/>
      <c r="N14" s="128"/>
      <c r="O14" s="128"/>
    </row>
    <row r="15" spans="1:15">
      <c r="A15" s="128"/>
      <c r="B15" s="128"/>
      <c r="C15" s="128"/>
      <c r="D15" s="128"/>
      <c r="E15" s="128"/>
      <c r="F15" s="128"/>
      <c r="G15" s="128"/>
      <c r="H15" s="128"/>
      <c r="I15" s="128"/>
      <c r="J15" s="128"/>
      <c r="K15" s="128"/>
      <c r="L15" s="128"/>
      <c r="M15" s="128"/>
      <c r="N15" s="128"/>
      <c r="O15" s="128"/>
    </row>
    <row r="16" spans="1:15">
      <c r="A16" s="128"/>
      <c r="B16" s="128" t="s">
        <v>175</v>
      </c>
      <c r="C16" s="128"/>
      <c r="D16" s="128"/>
      <c r="E16" s="128"/>
      <c r="F16" s="128"/>
      <c r="G16" s="128"/>
      <c r="H16" s="128"/>
      <c r="I16" s="128"/>
      <c r="J16" s="128"/>
      <c r="K16" s="128"/>
      <c r="L16" s="128"/>
      <c r="M16" s="128"/>
      <c r="N16" s="128"/>
      <c r="O16" s="128"/>
    </row>
    <row r="17" spans="1:15">
      <c r="A17" s="128"/>
      <c r="B17" s="128"/>
      <c r="C17" s="128" t="s">
        <v>176</v>
      </c>
      <c r="D17" s="128"/>
      <c r="E17" s="128"/>
      <c r="F17" s="128"/>
      <c r="G17" s="128"/>
      <c r="H17" s="128"/>
      <c r="I17" s="128"/>
      <c r="J17" s="128"/>
      <c r="K17" s="128"/>
      <c r="L17" s="128"/>
      <c r="M17" s="128"/>
      <c r="N17" s="128"/>
      <c r="O17" s="128"/>
    </row>
    <row r="18" spans="1:15">
      <c r="A18" s="128"/>
      <c r="B18" s="128"/>
      <c r="C18" s="101" t="s">
        <v>2698</v>
      </c>
      <c r="D18" s="128"/>
      <c r="E18" s="128"/>
      <c r="F18" s="128"/>
      <c r="G18" s="128"/>
      <c r="H18" s="128"/>
      <c r="I18" s="128"/>
      <c r="J18" s="128"/>
      <c r="K18" s="128"/>
      <c r="L18" s="128"/>
      <c r="M18" s="128"/>
      <c r="N18" s="128"/>
      <c r="O18" s="128"/>
    </row>
    <row r="19" spans="1:15">
      <c r="A19" s="128"/>
      <c r="B19" s="128"/>
      <c r="C19" s="128"/>
      <c r="D19" s="128"/>
      <c r="E19" s="128"/>
      <c r="F19" s="128"/>
      <c r="G19" s="128"/>
      <c r="H19" s="128"/>
      <c r="I19" s="128"/>
      <c r="J19" s="128"/>
      <c r="K19" s="128"/>
      <c r="L19" s="128"/>
      <c r="M19" s="128"/>
      <c r="N19" s="128"/>
      <c r="O19" s="128"/>
    </row>
    <row r="20" spans="1:15" ht="23.15" customHeight="1">
      <c r="A20" s="128"/>
      <c r="B20" s="128"/>
      <c r="C20" s="128"/>
      <c r="D20" s="128" t="s">
        <v>177</v>
      </c>
      <c r="E20" s="128"/>
      <c r="F20" s="128"/>
      <c r="G20" s="128"/>
      <c r="H20" s="128"/>
      <c r="I20" s="128"/>
      <c r="J20" s="128"/>
      <c r="K20" s="128"/>
      <c r="L20" s="128"/>
      <c r="M20" s="128"/>
      <c r="N20" s="128"/>
      <c r="O20" s="128"/>
    </row>
    <row r="21" spans="1:15" ht="23.15" customHeight="1">
      <c r="A21" s="128"/>
      <c r="B21" s="128"/>
      <c r="C21" s="128"/>
      <c r="D21" s="128"/>
      <c r="E21" s="279" t="s">
        <v>172</v>
      </c>
      <c r="F21" s="279"/>
      <c r="G21" s="128"/>
      <c r="H21" s="128">
        <f>'①申請書兼請求書（必須）'!I9</f>
        <v>0</v>
      </c>
      <c r="I21" s="128"/>
      <c r="J21" s="128"/>
      <c r="K21" s="128"/>
      <c r="L21" s="128"/>
      <c r="M21" s="128"/>
      <c r="N21" s="128"/>
      <c r="O21" s="128"/>
    </row>
    <row r="22" spans="1:15" ht="23.15" customHeight="1">
      <c r="A22" s="128"/>
      <c r="B22" s="128"/>
      <c r="C22" s="128"/>
      <c r="D22" s="128"/>
      <c r="E22" s="279" t="s">
        <v>178</v>
      </c>
      <c r="F22" s="279"/>
      <c r="G22" s="128"/>
      <c r="H22" s="128">
        <f>'①申請書兼請求書（必須）'!I11</f>
        <v>0</v>
      </c>
      <c r="I22" s="128"/>
      <c r="J22" s="128"/>
      <c r="K22" s="128"/>
      <c r="L22" s="128"/>
      <c r="M22" s="128"/>
      <c r="N22" s="128"/>
      <c r="O22" s="128"/>
    </row>
    <row r="23" spans="1:15" ht="23.15" customHeight="1">
      <c r="A23" s="128"/>
      <c r="B23" s="128"/>
      <c r="C23" s="128"/>
      <c r="D23" s="128"/>
      <c r="E23" s="279" t="s">
        <v>174</v>
      </c>
      <c r="F23" s="279"/>
      <c r="G23" s="128"/>
      <c r="H23" s="128">
        <f>'①申請書兼請求書（必須）'!J12</f>
        <v>0</v>
      </c>
      <c r="I23" s="128"/>
      <c r="J23" s="128"/>
      <c r="K23" s="128"/>
      <c r="L23" s="128">
        <f>'①申請書兼請求書（必須）'!M12</f>
        <v>0</v>
      </c>
      <c r="M23" s="128"/>
      <c r="N23" s="128"/>
      <c r="O23" s="128"/>
    </row>
    <row r="24" spans="1:15">
      <c r="A24" s="128"/>
      <c r="B24" s="143"/>
      <c r="C24" s="143"/>
      <c r="D24" s="143"/>
      <c r="E24" s="143"/>
      <c r="F24" s="143"/>
      <c r="G24" s="143"/>
      <c r="H24" s="143"/>
      <c r="I24" s="143"/>
      <c r="J24" s="143"/>
      <c r="K24" s="143"/>
      <c r="L24" s="143"/>
      <c r="M24" s="143"/>
      <c r="N24" s="143"/>
      <c r="O24" s="128"/>
    </row>
    <row r="25" spans="1:15">
      <c r="A25" s="128"/>
      <c r="B25" s="128"/>
      <c r="C25" s="128"/>
      <c r="D25" s="128"/>
      <c r="E25" s="128"/>
      <c r="F25" s="128"/>
      <c r="G25" s="128"/>
      <c r="H25" s="128"/>
      <c r="I25" s="128"/>
      <c r="J25" s="128"/>
      <c r="K25" s="128"/>
      <c r="L25" s="128"/>
      <c r="M25" s="128"/>
      <c r="N25" s="128"/>
      <c r="O25" s="128"/>
    </row>
    <row r="26" spans="1:15" ht="28">
      <c r="A26" s="128"/>
      <c r="B26" s="282" t="s">
        <v>179</v>
      </c>
      <c r="C26" s="283"/>
      <c r="D26" s="283"/>
      <c r="E26" s="283"/>
      <c r="F26" s="283"/>
      <c r="G26" s="283"/>
      <c r="H26" s="283"/>
      <c r="I26" s="283"/>
      <c r="J26" s="283"/>
      <c r="K26" s="283"/>
      <c r="L26" s="283"/>
      <c r="M26" s="283"/>
      <c r="N26" s="283"/>
      <c r="O26" s="128"/>
    </row>
    <row r="27" spans="1:15">
      <c r="A27" s="128"/>
      <c r="B27" s="128" t="s">
        <v>180</v>
      </c>
      <c r="C27" s="128"/>
      <c r="D27" s="128"/>
      <c r="E27" s="128"/>
      <c r="F27" s="128"/>
      <c r="G27" s="128"/>
      <c r="H27" s="128"/>
      <c r="I27" s="128"/>
      <c r="J27" s="128"/>
      <c r="K27" s="128"/>
      <c r="L27" s="128"/>
      <c r="M27" s="128"/>
      <c r="N27" s="128"/>
      <c r="O27" s="128"/>
    </row>
    <row r="28" spans="1:15">
      <c r="A28" s="128"/>
      <c r="B28" s="128"/>
      <c r="C28" s="128" t="s">
        <v>191</v>
      </c>
      <c r="D28" s="128"/>
      <c r="E28" s="128"/>
      <c r="F28" s="128"/>
      <c r="G28" s="128"/>
      <c r="H28" s="128"/>
      <c r="I28" s="128"/>
      <c r="J28" s="128"/>
      <c r="K28" s="128"/>
      <c r="L28" s="128"/>
      <c r="M28" s="128"/>
      <c r="N28" s="128"/>
      <c r="O28" s="128"/>
    </row>
    <row r="29" spans="1:15">
      <c r="A29" s="128"/>
      <c r="B29" s="128"/>
      <c r="C29" s="128"/>
      <c r="D29" s="128"/>
      <c r="E29" s="128"/>
      <c r="F29" s="128"/>
      <c r="G29" s="128"/>
      <c r="H29" s="128"/>
      <c r="I29" s="128"/>
      <c r="J29" s="128"/>
      <c r="K29" s="128"/>
      <c r="L29" s="128"/>
      <c r="M29" s="128"/>
      <c r="N29" s="128"/>
      <c r="O29" s="128"/>
    </row>
    <row r="30" spans="1:15">
      <c r="A30" s="128"/>
      <c r="B30" s="128"/>
      <c r="C30" s="284" t="s">
        <v>170</v>
      </c>
      <c r="D30" s="284"/>
      <c r="E30" s="284"/>
      <c r="F30" s="284"/>
      <c r="G30" s="284"/>
      <c r="H30" s="284"/>
      <c r="I30" s="284"/>
      <c r="J30" s="284"/>
      <c r="K30" s="284"/>
      <c r="L30" s="284"/>
      <c r="M30" s="284"/>
      <c r="N30" s="284"/>
      <c r="O30" s="128"/>
    </row>
    <row r="31" spans="1:15">
      <c r="A31" s="128"/>
      <c r="B31" s="128"/>
      <c r="C31" s="128"/>
      <c r="D31" s="128"/>
      <c r="E31" s="128"/>
      <c r="F31" s="128"/>
      <c r="G31" s="128"/>
      <c r="H31" s="128"/>
      <c r="I31" s="128"/>
      <c r="J31" s="128"/>
      <c r="K31" s="128"/>
      <c r="L31" s="128"/>
      <c r="M31" s="128"/>
      <c r="N31" s="128"/>
      <c r="O31" s="128"/>
    </row>
    <row r="32" spans="1:15" ht="23.15" customHeight="1">
      <c r="A32" s="128"/>
      <c r="B32" s="128" t="s">
        <v>181</v>
      </c>
      <c r="C32" s="128"/>
      <c r="D32" s="128"/>
      <c r="E32" s="279" t="s">
        <v>182</v>
      </c>
      <c r="F32" s="279"/>
      <c r="G32" s="128"/>
      <c r="H32" s="280" t="str">
        <f>'①申請書兼請求書（必須）'!E31&amp;"("&amp;'①申請書兼請求書（必須）'!S30&amp;")"</f>
        <v>()</v>
      </c>
      <c r="I32" s="280"/>
      <c r="J32" s="280"/>
      <c r="K32" s="128"/>
      <c r="L32" s="128" t="str">
        <f>'①申請書兼請求書（必須）'!E32&amp;"("&amp;'①申請書兼請求書（必須）'!S32&amp;")"</f>
        <v>()</v>
      </c>
      <c r="M32" s="128"/>
      <c r="N32" s="128"/>
      <c r="O32" s="128"/>
    </row>
    <row r="33" spans="1:15" ht="23.15" customHeight="1">
      <c r="A33" s="128"/>
      <c r="B33" s="128"/>
      <c r="C33" s="128"/>
      <c r="D33" s="128"/>
      <c r="E33" s="279" t="s">
        <v>183</v>
      </c>
      <c r="F33" s="279"/>
      <c r="G33" s="128"/>
      <c r="H33" s="128" t="str">
        <f>'①申請書兼請求書（必須）'!T33&amp;"("&amp;'①申請書兼請求書（必須）'!E33&amp;")"</f>
        <v>()</v>
      </c>
      <c r="I33" s="128"/>
      <c r="J33" s="128"/>
      <c r="K33" s="128"/>
      <c r="L33" s="128" t="str">
        <f>'①申請書兼請求書（必須）'!S34</f>
        <v/>
      </c>
      <c r="M33" s="128"/>
      <c r="N33" s="128"/>
      <c r="O33" s="128"/>
    </row>
    <row r="34" spans="1:15" ht="31" customHeight="1">
      <c r="A34" s="128"/>
      <c r="B34" s="128"/>
      <c r="C34" s="128"/>
      <c r="D34" s="128"/>
      <c r="E34" s="279" t="s">
        <v>184</v>
      </c>
      <c r="F34" s="279"/>
      <c r="G34" s="128"/>
      <c r="H34" s="278">
        <f>'①申請書兼請求書（必須）'!E36</f>
        <v>0</v>
      </c>
      <c r="I34" s="278"/>
      <c r="J34" s="278"/>
      <c r="K34" s="278"/>
      <c r="L34" s="278"/>
      <c r="M34" s="278"/>
      <c r="N34" s="278"/>
      <c r="O34" s="128"/>
    </row>
    <row r="35" spans="1:15" ht="31" customHeight="1">
      <c r="A35" s="128"/>
      <c r="B35" s="128"/>
      <c r="C35" s="128"/>
      <c r="D35" s="128"/>
      <c r="E35" s="128"/>
      <c r="F35" s="132" t="s">
        <v>188</v>
      </c>
      <c r="G35" s="128"/>
      <c r="H35" s="278">
        <f>'①申請書兼請求書（必須）'!E35</f>
        <v>0</v>
      </c>
      <c r="I35" s="278"/>
      <c r="J35" s="278"/>
      <c r="K35" s="278"/>
      <c r="L35" s="278"/>
      <c r="M35" s="278"/>
      <c r="N35" s="278"/>
      <c r="O35" s="128"/>
    </row>
    <row r="36" spans="1:15" ht="23.15" customHeight="1">
      <c r="A36" s="128"/>
      <c r="B36" s="128"/>
      <c r="C36" s="128"/>
      <c r="D36" s="128"/>
      <c r="E36" s="128"/>
      <c r="F36" s="128"/>
      <c r="G36" s="128"/>
      <c r="H36" s="128"/>
      <c r="I36" s="128"/>
      <c r="J36" s="128"/>
      <c r="K36" s="128"/>
      <c r="L36" s="128"/>
      <c r="M36" s="128"/>
      <c r="N36" s="128"/>
      <c r="O36" s="128"/>
    </row>
    <row r="37" spans="1:15" ht="23.15" customHeight="1">
      <c r="A37" s="128"/>
      <c r="B37" s="128"/>
      <c r="C37" s="128"/>
      <c r="D37" s="128" t="s">
        <v>185</v>
      </c>
      <c r="E37" s="128"/>
      <c r="F37" s="128"/>
      <c r="G37" s="128"/>
      <c r="H37" s="128"/>
      <c r="I37" s="128"/>
      <c r="J37" s="128"/>
      <c r="K37" s="128"/>
      <c r="L37" s="128"/>
      <c r="M37" s="128"/>
      <c r="N37" s="128"/>
      <c r="O37" s="128"/>
    </row>
    <row r="38" spans="1:15" ht="23.15" customHeight="1">
      <c r="A38" s="128"/>
      <c r="B38" s="128"/>
      <c r="C38" s="128"/>
      <c r="D38" s="128"/>
      <c r="E38" s="279" t="s">
        <v>186</v>
      </c>
      <c r="F38" s="279"/>
      <c r="G38" s="128"/>
      <c r="H38" s="280" t="str">
        <f>E10&amp;" "&amp;F10</f>
        <v xml:space="preserve">〒 </v>
      </c>
      <c r="I38" s="280"/>
      <c r="J38" s="280"/>
      <c r="K38" s="280"/>
      <c r="L38" s="280"/>
      <c r="M38" s="280"/>
      <c r="N38" s="280"/>
      <c r="O38" s="128"/>
    </row>
    <row r="39" spans="1:15" ht="29.15" customHeight="1">
      <c r="A39" s="128"/>
      <c r="B39" s="128"/>
      <c r="C39" s="128"/>
      <c r="D39" s="128"/>
      <c r="E39" s="279" t="s">
        <v>172</v>
      </c>
      <c r="F39" s="279"/>
      <c r="G39" s="128"/>
      <c r="H39" s="278">
        <f>E11</f>
        <v>0</v>
      </c>
      <c r="I39" s="278"/>
      <c r="J39" s="278"/>
      <c r="K39" s="278"/>
      <c r="L39" s="278"/>
      <c r="M39" s="278"/>
      <c r="N39" s="278"/>
      <c r="O39" s="128"/>
    </row>
    <row r="40" spans="1:15" ht="29.15" customHeight="1">
      <c r="A40" s="128"/>
      <c r="B40" s="128"/>
      <c r="C40" s="128"/>
      <c r="D40" s="128"/>
      <c r="E40" s="279" t="s">
        <v>178</v>
      </c>
      <c r="F40" s="279"/>
      <c r="G40" s="128"/>
      <c r="H40" s="278">
        <f>E13</f>
        <v>0</v>
      </c>
      <c r="I40" s="278"/>
      <c r="J40" s="278"/>
      <c r="K40" s="278"/>
      <c r="L40" s="278"/>
      <c r="M40" s="278"/>
      <c r="N40" s="278"/>
      <c r="O40" s="128"/>
    </row>
    <row r="41" spans="1:15" ht="29.15" customHeight="1">
      <c r="A41" s="128"/>
      <c r="B41" s="128"/>
      <c r="C41" s="128"/>
      <c r="D41" s="128"/>
      <c r="E41" s="279" t="s">
        <v>174</v>
      </c>
      <c r="F41" s="279"/>
      <c r="G41" s="128"/>
      <c r="H41" s="278">
        <f>E14</f>
        <v>0</v>
      </c>
      <c r="I41" s="278"/>
      <c r="J41" s="278"/>
      <c r="K41" s="278"/>
      <c r="L41" s="278"/>
      <c r="M41" s="278"/>
      <c r="N41" s="278"/>
      <c r="O41" s="128"/>
    </row>
    <row r="42" spans="1:15">
      <c r="A42" s="128"/>
      <c r="B42" s="128"/>
      <c r="C42" s="128"/>
      <c r="D42" s="128"/>
      <c r="E42" s="128"/>
      <c r="F42" s="128"/>
      <c r="G42" s="128"/>
      <c r="H42" s="128"/>
      <c r="I42" s="128"/>
      <c r="J42" s="128"/>
      <c r="K42" s="128"/>
      <c r="L42" s="128"/>
      <c r="M42" s="128"/>
      <c r="N42" s="128"/>
      <c r="O42" s="128"/>
    </row>
    <row r="43" spans="1:15">
      <c r="A43" s="128"/>
      <c r="B43" s="128"/>
      <c r="O43" s="128"/>
    </row>
    <row r="44" spans="1:15" ht="32.5" customHeight="1">
      <c r="A44" s="128"/>
      <c r="B44" s="128"/>
      <c r="J44" s="157"/>
      <c r="O44" s="128"/>
    </row>
    <row r="45" spans="1:15" ht="32.5" customHeight="1">
      <c r="A45" s="128"/>
      <c r="B45" s="128"/>
      <c r="J45" s="157"/>
      <c r="O45" s="128"/>
    </row>
    <row r="46" spans="1:15">
      <c r="A46" s="128"/>
      <c r="B46" s="128"/>
      <c r="C46" s="128"/>
      <c r="D46" s="128"/>
      <c r="E46" s="128"/>
      <c r="F46" s="128"/>
      <c r="G46" s="128"/>
      <c r="H46" s="128"/>
      <c r="I46" s="128"/>
      <c r="J46" s="128"/>
      <c r="K46" s="128"/>
      <c r="L46" s="128"/>
      <c r="M46" s="128"/>
      <c r="N46" s="128"/>
      <c r="O46" s="128"/>
    </row>
  </sheetData>
  <mergeCells count="26">
    <mergeCell ref="E33:F33"/>
    <mergeCell ref="E32:F32"/>
    <mergeCell ref="H32:J32"/>
    <mergeCell ref="E12:L12"/>
    <mergeCell ref="B3:N3"/>
    <mergeCell ref="B26:N26"/>
    <mergeCell ref="C7:N7"/>
    <mergeCell ref="E11:L11"/>
    <mergeCell ref="F10:L10"/>
    <mergeCell ref="E13:L13"/>
    <mergeCell ref="E14:L14"/>
    <mergeCell ref="E21:F21"/>
    <mergeCell ref="E22:F22"/>
    <mergeCell ref="C30:N30"/>
    <mergeCell ref="E23:F23"/>
    <mergeCell ref="H39:N39"/>
    <mergeCell ref="E34:F34"/>
    <mergeCell ref="E39:F39"/>
    <mergeCell ref="E40:F40"/>
    <mergeCell ref="E41:F41"/>
    <mergeCell ref="H40:N40"/>
    <mergeCell ref="H41:N41"/>
    <mergeCell ref="E38:F38"/>
    <mergeCell ref="H38:N38"/>
    <mergeCell ref="H34:N34"/>
    <mergeCell ref="H35:N35"/>
  </mergeCells>
  <phoneticPr fontId="2"/>
  <dataValidations count="2">
    <dataValidation imeMode="halfAlpha" allowBlank="1" showInputMessage="1" showErrorMessage="1" sqref="F10" xr:uid="{00000000-0002-0000-0200-000000000000}"/>
    <dataValidation imeMode="halfKatakana" allowBlank="1" showInputMessage="1" showErrorMessage="1" sqref="E12:L12" xr:uid="{00000000-0002-0000-0200-000001000000}"/>
  </dataValidations>
  <pageMargins left="0.7" right="0.7" top="0.75" bottom="0.75" header="0.3" footer="0.3"/>
  <pageSetup paperSize="9" scale="7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J51"/>
  <sheetViews>
    <sheetView workbookViewId="0">
      <selection activeCell="D12" sqref="D12:H12"/>
    </sheetView>
  </sheetViews>
  <sheetFormatPr defaultRowHeight="14"/>
  <cols>
    <col min="1" max="1" width="3.58203125" customWidth="1"/>
    <col min="3" max="9" width="10.83203125" customWidth="1"/>
  </cols>
  <sheetData>
    <row r="1" spans="1:10">
      <c r="A1" s="128"/>
      <c r="B1" s="128"/>
      <c r="C1" s="128"/>
      <c r="D1" s="128"/>
      <c r="E1" s="128"/>
      <c r="F1" s="128"/>
      <c r="G1" s="128"/>
      <c r="H1" s="128"/>
      <c r="I1" s="128"/>
      <c r="J1" s="128"/>
    </row>
    <row r="2" spans="1:10">
      <c r="A2" s="128"/>
      <c r="B2" s="128"/>
      <c r="C2" s="128"/>
      <c r="D2" s="128"/>
      <c r="E2" s="128"/>
      <c r="F2" s="128"/>
      <c r="G2" s="128"/>
      <c r="H2" s="128"/>
      <c r="I2" s="128"/>
      <c r="J2" s="128"/>
    </row>
    <row r="3" spans="1:10">
      <c r="A3" s="128"/>
      <c r="B3" s="128"/>
      <c r="C3" s="128"/>
      <c r="D3" s="128"/>
      <c r="E3" s="128"/>
      <c r="F3" s="128"/>
      <c r="G3" s="128"/>
      <c r="H3" s="129" t="s">
        <v>168</v>
      </c>
      <c r="I3" s="128"/>
      <c r="J3" s="128"/>
    </row>
    <row r="4" spans="1:10" ht="21" customHeight="1">
      <c r="A4" s="128"/>
      <c r="B4" s="128"/>
      <c r="C4" s="128"/>
      <c r="D4" s="128"/>
      <c r="E4" s="128"/>
      <c r="F4" s="128"/>
      <c r="G4" s="128"/>
      <c r="H4" s="130" t="s">
        <v>164</v>
      </c>
      <c r="I4" s="154" t="str">
        <f>'①申請書兼請求書（必須）'!M2</f>
        <v>高</v>
      </c>
      <c r="J4" s="128"/>
    </row>
    <row r="5" spans="1:10">
      <c r="A5" s="128"/>
      <c r="B5" s="128"/>
      <c r="C5" s="128"/>
      <c r="D5" s="128"/>
      <c r="E5" s="128"/>
      <c r="F5" s="128"/>
      <c r="G5" s="128"/>
      <c r="H5" s="128"/>
      <c r="I5" s="128"/>
      <c r="J5" s="128"/>
    </row>
    <row r="6" spans="1:10">
      <c r="A6" s="128"/>
      <c r="B6" s="128"/>
      <c r="C6" s="128"/>
      <c r="D6" s="128"/>
      <c r="E6" s="128"/>
      <c r="F6" s="128"/>
      <c r="G6" s="128"/>
      <c r="H6" s="128"/>
      <c r="I6" s="128"/>
      <c r="J6" s="128"/>
    </row>
    <row r="7" spans="1:10" ht="21">
      <c r="A7" s="128"/>
      <c r="B7" s="128"/>
      <c r="C7" s="286" t="s">
        <v>193</v>
      </c>
      <c r="D7" s="286"/>
      <c r="E7" s="286"/>
      <c r="F7" s="286"/>
      <c r="G7" s="286"/>
      <c r="H7" s="286"/>
      <c r="I7" s="128"/>
      <c r="J7" s="128"/>
    </row>
    <row r="8" spans="1:10">
      <c r="A8" s="128"/>
      <c r="B8" s="128"/>
      <c r="C8" s="128"/>
      <c r="D8" s="128"/>
      <c r="E8" s="128"/>
      <c r="F8" s="128"/>
      <c r="G8" s="128"/>
      <c r="H8" s="128"/>
      <c r="I8" s="128"/>
      <c r="J8" s="128"/>
    </row>
    <row r="9" spans="1:10" ht="22" customHeight="1">
      <c r="A9" s="128"/>
      <c r="B9" s="128"/>
      <c r="C9" s="128" t="s">
        <v>194</v>
      </c>
      <c r="D9" s="128"/>
      <c r="E9" s="128"/>
      <c r="F9" s="128"/>
      <c r="G9" s="128"/>
      <c r="H9" s="128"/>
      <c r="I9" s="128"/>
      <c r="J9" s="128"/>
    </row>
    <row r="10" spans="1:10" ht="22" customHeight="1">
      <c r="A10" s="128"/>
      <c r="B10" s="128"/>
      <c r="C10" s="128" t="s">
        <v>195</v>
      </c>
      <c r="D10" s="128"/>
      <c r="E10" s="128"/>
      <c r="F10" s="128"/>
      <c r="G10" s="128"/>
      <c r="H10" s="128"/>
      <c r="I10" s="128"/>
      <c r="J10" s="128"/>
    </row>
    <row r="11" spans="1:10" ht="22" customHeight="1">
      <c r="A11" s="128"/>
      <c r="B11" s="128"/>
      <c r="C11" s="131" t="s">
        <v>2632</v>
      </c>
      <c r="D11" s="128"/>
      <c r="E11" s="128"/>
      <c r="F11" s="128"/>
      <c r="G11" s="128"/>
      <c r="H11" s="128"/>
      <c r="I11" s="128"/>
      <c r="J11" s="128"/>
    </row>
    <row r="12" spans="1:10" ht="39" customHeight="1">
      <c r="A12" s="128"/>
      <c r="B12" s="128"/>
      <c r="C12" s="167" t="s">
        <v>18</v>
      </c>
      <c r="D12" s="287">
        <f>'①申請書兼請求書（必須）'!I11</f>
        <v>0</v>
      </c>
      <c r="E12" s="287"/>
      <c r="F12" s="287"/>
      <c r="G12" s="287"/>
      <c r="H12" s="287"/>
      <c r="I12" s="128"/>
      <c r="J12" s="128"/>
    </row>
    <row r="13" spans="1:10">
      <c r="A13" s="128"/>
      <c r="B13" s="128"/>
      <c r="C13" s="128"/>
      <c r="D13" s="128"/>
      <c r="E13" s="128"/>
      <c r="F13" s="128"/>
      <c r="G13" s="128"/>
      <c r="H13" s="128"/>
      <c r="I13" s="128"/>
      <c r="J13" s="128"/>
    </row>
    <row r="14" spans="1:10">
      <c r="A14" s="128"/>
      <c r="B14" s="128"/>
      <c r="C14" s="128"/>
      <c r="D14" s="128"/>
      <c r="E14" s="128"/>
      <c r="F14" s="128"/>
      <c r="G14" s="128"/>
      <c r="H14" s="128"/>
      <c r="I14" s="128"/>
      <c r="J14" s="128"/>
    </row>
    <row r="15" spans="1:10">
      <c r="A15" s="128"/>
      <c r="B15" s="133"/>
      <c r="C15" s="134"/>
      <c r="D15" s="134"/>
      <c r="E15" s="134"/>
      <c r="F15" s="134"/>
      <c r="G15" s="134"/>
      <c r="H15" s="134"/>
      <c r="I15" s="135"/>
      <c r="J15" s="128"/>
    </row>
    <row r="16" spans="1:10">
      <c r="A16" s="128"/>
      <c r="B16" s="136" t="s">
        <v>2625</v>
      </c>
      <c r="C16" s="128"/>
      <c r="D16" s="128"/>
      <c r="E16" s="128"/>
      <c r="F16" s="128"/>
      <c r="G16" s="128"/>
      <c r="H16" s="128"/>
      <c r="I16" s="137"/>
      <c r="J16" s="128"/>
    </row>
    <row r="17" spans="1:10">
      <c r="A17" s="128"/>
      <c r="B17" s="136" t="s">
        <v>196</v>
      </c>
      <c r="C17" s="128"/>
      <c r="D17" s="128"/>
      <c r="E17" s="128"/>
      <c r="F17" s="128"/>
      <c r="G17" s="128"/>
      <c r="H17" s="128"/>
      <c r="I17" s="137"/>
      <c r="J17" s="128"/>
    </row>
    <row r="18" spans="1:10">
      <c r="A18" s="128"/>
      <c r="B18" s="136"/>
      <c r="C18" s="128"/>
      <c r="D18" s="128"/>
      <c r="E18" s="128"/>
      <c r="F18" s="128"/>
      <c r="G18" s="128"/>
      <c r="H18" s="128"/>
      <c r="I18" s="137"/>
      <c r="J18" s="128"/>
    </row>
    <row r="19" spans="1:10">
      <c r="A19" s="128"/>
      <c r="B19" s="136"/>
      <c r="C19" s="128"/>
      <c r="D19" s="128"/>
      <c r="E19" s="128"/>
      <c r="F19" s="128"/>
      <c r="G19" s="128"/>
      <c r="H19" s="128"/>
      <c r="I19" s="137"/>
      <c r="J19" s="128"/>
    </row>
    <row r="20" spans="1:10">
      <c r="A20" s="128"/>
      <c r="B20" s="136"/>
      <c r="C20" s="128"/>
      <c r="D20" s="128"/>
      <c r="E20" s="128"/>
      <c r="F20" s="128"/>
      <c r="G20" s="128"/>
      <c r="H20" s="128"/>
      <c r="I20" s="137"/>
      <c r="J20" s="128"/>
    </row>
    <row r="21" spans="1:10">
      <c r="A21" s="128"/>
      <c r="B21" s="136"/>
      <c r="C21" s="128"/>
      <c r="D21" s="128"/>
      <c r="E21" s="128"/>
      <c r="F21" s="128"/>
      <c r="G21" s="128"/>
      <c r="H21" s="128"/>
      <c r="I21" s="137"/>
      <c r="J21" s="128"/>
    </row>
    <row r="22" spans="1:10">
      <c r="A22" s="128"/>
      <c r="B22" s="136"/>
      <c r="C22" s="128"/>
      <c r="D22" s="128"/>
      <c r="E22" s="128"/>
      <c r="F22" s="128"/>
      <c r="G22" s="128"/>
      <c r="H22" s="128"/>
      <c r="I22" s="137"/>
      <c r="J22" s="128"/>
    </row>
    <row r="23" spans="1:10">
      <c r="A23" s="128"/>
      <c r="B23" s="136"/>
      <c r="C23" s="128"/>
      <c r="D23" s="128"/>
      <c r="E23" s="128"/>
      <c r="F23" s="128"/>
      <c r="G23" s="128"/>
      <c r="H23" s="128"/>
      <c r="I23" s="137"/>
      <c r="J23" s="128"/>
    </row>
    <row r="24" spans="1:10">
      <c r="A24" s="128"/>
      <c r="B24" s="136"/>
      <c r="C24" s="128"/>
      <c r="D24" s="128"/>
      <c r="E24" s="128"/>
      <c r="F24" s="128"/>
      <c r="G24" s="128"/>
      <c r="H24" s="128"/>
      <c r="I24" s="137"/>
      <c r="J24" s="128"/>
    </row>
    <row r="25" spans="1:10">
      <c r="A25" s="128"/>
      <c r="B25" s="136"/>
      <c r="C25" s="128"/>
      <c r="D25" s="128"/>
      <c r="E25" s="128"/>
      <c r="F25" s="128"/>
      <c r="G25" s="128"/>
      <c r="H25" s="128"/>
      <c r="I25" s="137"/>
      <c r="J25" s="128"/>
    </row>
    <row r="26" spans="1:10">
      <c r="A26" s="128"/>
      <c r="B26" s="136"/>
      <c r="C26" s="128"/>
      <c r="D26" s="128"/>
      <c r="E26" s="128"/>
      <c r="F26" s="128"/>
      <c r="G26" s="128"/>
      <c r="H26" s="128"/>
      <c r="I26" s="137"/>
      <c r="J26" s="128"/>
    </row>
    <row r="27" spans="1:10">
      <c r="A27" s="128"/>
      <c r="B27" s="136"/>
      <c r="C27" s="128"/>
      <c r="D27" s="128"/>
      <c r="E27" s="128"/>
      <c r="F27" s="128"/>
      <c r="G27" s="128"/>
      <c r="H27" s="128"/>
      <c r="I27" s="137"/>
      <c r="J27" s="128"/>
    </row>
    <row r="28" spans="1:10">
      <c r="A28" s="128"/>
      <c r="B28" s="136"/>
      <c r="C28" s="128"/>
      <c r="D28" s="128"/>
      <c r="E28" s="128"/>
      <c r="F28" s="128"/>
      <c r="G28" s="128"/>
      <c r="H28" s="128"/>
      <c r="I28" s="137"/>
      <c r="J28" s="128"/>
    </row>
    <row r="29" spans="1:10">
      <c r="A29" s="128"/>
      <c r="B29" s="136"/>
      <c r="C29" s="128"/>
      <c r="D29" s="128"/>
      <c r="E29" s="128"/>
      <c r="F29" s="128"/>
      <c r="G29" s="128"/>
      <c r="H29" s="128"/>
      <c r="I29" s="137"/>
      <c r="J29" s="128"/>
    </row>
    <row r="30" spans="1:10">
      <c r="A30" s="128"/>
      <c r="B30" s="136"/>
      <c r="C30" s="128"/>
      <c r="D30" s="128"/>
      <c r="E30" s="128"/>
      <c r="F30" s="128"/>
      <c r="G30" s="128"/>
      <c r="H30" s="128"/>
      <c r="I30" s="137"/>
      <c r="J30" s="128"/>
    </row>
    <row r="31" spans="1:10">
      <c r="A31" s="128"/>
      <c r="B31" s="136"/>
      <c r="C31" s="128"/>
      <c r="D31" s="128"/>
      <c r="E31" s="128"/>
      <c r="F31" s="128"/>
      <c r="G31" s="128"/>
      <c r="H31" s="128"/>
      <c r="I31" s="137"/>
      <c r="J31" s="128"/>
    </row>
    <row r="32" spans="1:10">
      <c r="A32" s="128"/>
      <c r="B32" s="136"/>
      <c r="C32" s="128"/>
      <c r="D32" s="128"/>
      <c r="E32" s="128"/>
      <c r="F32" s="128"/>
      <c r="G32" s="128"/>
      <c r="H32" s="128"/>
      <c r="I32" s="137"/>
      <c r="J32" s="128"/>
    </row>
    <row r="33" spans="1:10">
      <c r="A33" s="128"/>
      <c r="B33" s="136"/>
      <c r="C33" s="128"/>
      <c r="D33" s="128"/>
      <c r="E33" s="128"/>
      <c r="F33" s="128"/>
      <c r="G33" s="128"/>
      <c r="H33" s="128"/>
      <c r="I33" s="137"/>
      <c r="J33" s="128"/>
    </row>
    <row r="34" spans="1:10">
      <c r="A34" s="128"/>
      <c r="B34" s="136"/>
      <c r="C34" s="128"/>
      <c r="D34" s="128"/>
      <c r="E34" s="128"/>
      <c r="F34" s="128"/>
      <c r="G34" s="128"/>
      <c r="H34" s="128"/>
      <c r="I34" s="137"/>
      <c r="J34" s="128"/>
    </row>
    <row r="35" spans="1:10">
      <c r="A35" s="128"/>
      <c r="B35" s="136"/>
      <c r="C35" s="128"/>
      <c r="D35" s="128"/>
      <c r="E35" s="128"/>
      <c r="F35" s="128"/>
      <c r="G35" s="128"/>
      <c r="H35" s="128"/>
      <c r="I35" s="137"/>
      <c r="J35" s="128"/>
    </row>
    <row r="36" spans="1:10">
      <c r="A36" s="128"/>
      <c r="B36" s="136"/>
      <c r="C36" s="128"/>
      <c r="D36" s="128"/>
      <c r="E36" s="128"/>
      <c r="F36" s="128"/>
      <c r="G36" s="128"/>
      <c r="H36" s="128"/>
      <c r="I36" s="137"/>
      <c r="J36" s="128"/>
    </row>
    <row r="37" spans="1:10">
      <c r="A37" s="128"/>
      <c r="B37" s="136"/>
      <c r="C37" s="128"/>
      <c r="D37" s="128"/>
      <c r="E37" s="128"/>
      <c r="F37" s="128"/>
      <c r="G37" s="128"/>
      <c r="H37" s="128"/>
      <c r="I37" s="137"/>
      <c r="J37" s="128"/>
    </row>
    <row r="38" spans="1:10">
      <c r="A38" s="128"/>
      <c r="B38" s="136"/>
      <c r="C38" s="128"/>
      <c r="D38" s="128"/>
      <c r="E38" s="128"/>
      <c r="F38" s="128"/>
      <c r="G38" s="128"/>
      <c r="H38" s="128"/>
      <c r="I38" s="137"/>
      <c r="J38" s="128"/>
    </row>
    <row r="39" spans="1:10">
      <c r="A39" s="128"/>
      <c r="B39" s="136"/>
      <c r="C39" s="128"/>
      <c r="D39" s="128"/>
      <c r="E39" s="128"/>
      <c r="F39" s="128"/>
      <c r="G39" s="128"/>
      <c r="H39" s="128"/>
      <c r="I39" s="137"/>
      <c r="J39" s="128"/>
    </row>
    <row r="40" spans="1:10">
      <c r="A40" s="128"/>
      <c r="B40" s="136"/>
      <c r="C40" s="128"/>
      <c r="D40" s="128"/>
      <c r="E40" s="128"/>
      <c r="F40" s="128"/>
      <c r="G40" s="128"/>
      <c r="H40" s="128"/>
      <c r="I40" s="137"/>
      <c r="J40" s="128"/>
    </row>
    <row r="41" spans="1:10">
      <c r="A41" s="128"/>
      <c r="B41" s="136"/>
      <c r="C41" s="128"/>
      <c r="D41" s="128"/>
      <c r="E41" s="128"/>
      <c r="F41" s="128"/>
      <c r="G41" s="128"/>
      <c r="H41" s="128"/>
      <c r="I41" s="137"/>
      <c r="J41" s="128"/>
    </row>
    <row r="42" spans="1:10">
      <c r="A42" s="128"/>
      <c r="B42" s="136"/>
      <c r="C42" s="128"/>
      <c r="D42" s="128"/>
      <c r="E42" s="128"/>
      <c r="F42" s="128"/>
      <c r="G42" s="128"/>
      <c r="H42" s="128"/>
      <c r="I42" s="137"/>
      <c r="J42" s="128"/>
    </row>
    <row r="43" spans="1:10">
      <c r="A43" s="128"/>
      <c r="B43" s="136"/>
      <c r="C43" s="128"/>
      <c r="D43" s="128"/>
      <c r="E43" s="128"/>
      <c r="F43" s="128"/>
      <c r="G43" s="128"/>
      <c r="H43" s="128"/>
      <c r="I43" s="137"/>
      <c r="J43" s="128"/>
    </row>
    <row r="44" spans="1:10">
      <c r="A44" s="128"/>
      <c r="B44" s="136"/>
      <c r="C44" s="128"/>
      <c r="D44" s="128"/>
      <c r="E44" s="128"/>
      <c r="F44" s="128"/>
      <c r="G44" s="128"/>
      <c r="H44" s="128"/>
      <c r="I44" s="137"/>
      <c r="J44" s="128"/>
    </row>
    <row r="45" spans="1:10">
      <c r="A45" s="128"/>
      <c r="B45" s="136"/>
      <c r="C45" s="128"/>
      <c r="D45" s="128"/>
      <c r="E45" s="128"/>
      <c r="F45" s="128"/>
      <c r="G45" s="128"/>
      <c r="H45" s="128"/>
      <c r="I45" s="137"/>
      <c r="J45" s="128"/>
    </row>
    <row r="46" spans="1:10">
      <c r="A46" s="128"/>
      <c r="B46" s="136"/>
      <c r="C46" s="128"/>
      <c r="D46" s="128"/>
      <c r="E46" s="128"/>
      <c r="F46" s="128"/>
      <c r="G46" s="128"/>
      <c r="H46" s="128"/>
      <c r="I46" s="137"/>
      <c r="J46" s="128"/>
    </row>
    <row r="47" spans="1:10">
      <c r="A47" s="128"/>
      <c r="B47" s="136"/>
      <c r="C47" s="128"/>
      <c r="D47" s="128"/>
      <c r="E47" s="128"/>
      <c r="F47" s="128"/>
      <c r="G47" s="128"/>
      <c r="H47" s="128"/>
      <c r="I47" s="137"/>
      <c r="J47" s="128"/>
    </row>
    <row r="48" spans="1:10">
      <c r="A48" s="128"/>
      <c r="B48" s="136"/>
      <c r="C48" s="128"/>
      <c r="D48" s="128"/>
      <c r="E48" s="128"/>
      <c r="F48" s="128"/>
      <c r="G48" s="128"/>
      <c r="H48" s="128"/>
      <c r="I48" s="137"/>
      <c r="J48" s="128"/>
    </row>
    <row r="49" spans="1:10">
      <c r="A49" s="128"/>
      <c r="B49" s="138"/>
      <c r="C49" s="139"/>
      <c r="D49" s="139"/>
      <c r="E49" s="139"/>
      <c r="F49" s="139"/>
      <c r="G49" s="139"/>
      <c r="H49" s="139"/>
      <c r="I49" s="140"/>
      <c r="J49" s="128"/>
    </row>
    <row r="50" spans="1:10">
      <c r="A50" s="128"/>
      <c r="B50" s="128"/>
      <c r="C50" s="128"/>
      <c r="D50" s="128"/>
      <c r="E50" s="128"/>
      <c r="F50" s="128"/>
      <c r="G50" s="128"/>
      <c r="H50" s="128"/>
      <c r="I50" s="128"/>
      <c r="J50" s="128"/>
    </row>
    <row r="51" spans="1:10">
      <c r="A51" s="128"/>
      <c r="B51" s="128"/>
      <c r="C51" s="128"/>
      <c r="D51" s="128"/>
      <c r="E51" s="128"/>
      <c r="F51" s="128"/>
      <c r="G51" s="128"/>
      <c r="H51" s="128"/>
      <c r="I51" s="128"/>
      <c r="J51" s="128"/>
    </row>
  </sheetData>
  <mergeCells count="2">
    <mergeCell ref="C7:H7"/>
    <mergeCell ref="D12:H12"/>
  </mergeCells>
  <phoneticPr fontId="2"/>
  <pageMargins left="0.7" right="0.7" top="0.75" bottom="0.75" header="0.3" footer="0.3"/>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B1:K99"/>
  <sheetViews>
    <sheetView topLeftCell="A3" zoomScaleNormal="100" workbookViewId="0">
      <selection activeCell="C7" sqref="C7:H7"/>
    </sheetView>
  </sheetViews>
  <sheetFormatPr defaultColWidth="8.58203125" defaultRowHeight="14"/>
  <cols>
    <col min="1" max="1" width="3.58203125" style="144" customWidth="1"/>
    <col min="2" max="2" width="8.58203125" style="144"/>
    <col min="3" max="3" width="10.83203125" style="144" customWidth="1"/>
    <col min="4" max="4" width="13.25" style="144" customWidth="1"/>
    <col min="5" max="8" width="10.83203125" style="144" customWidth="1"/>
    <col min="9" max="9" width="8.58203125" style="144" customWidth="1"/>
    <col min="10" max="10" width="8.58203125" style="144"/>
    <col min="11" max="11" width="37.25" style="144" customWidth="1"/>
    <col min="12" max="16384" width="8.58203125" style="144"/>
  </cols>
  <sheetData>
    <row r="1" spans="2:11" hidden="1"/>
    <row r="2" spans="2:11" hidden="1"/>
    <row r="3" spans="2:11">
      <c r="H3" s="145" t="s">
        <v>168</v>
      </c>
    </row>
    <row r="4" spans="2:11" ht="21" customHeight="1">
      <c r="H4" s="146" t="s">
        <v>164</v>
      </c>
      <c r="I4" s="154" t="str">
        <f>'①申請書兼請求書（必須）'!M2</f>
        <v>高</v>
      </c>
    </row>
    <row r="7" spans="2:11" ht="36.75" customHeight="1">
      <c r="C7" s="288" t="s">
        <v>2621</v>
      </c>
      <c r="D7" s="289"/>
      <c r="E7" s="289"/>
      <c r="F7" s="289"/>
      <c r="G7" s="289"/>
      <c r="H7" s="289"/>
    </row>
    <row r="9" spans="2:11" ht="22" customHeight="1">
      <c r="C9" s="144" t="s">
        <v>203</v>
      </c>
    </row>
    <row r="10" spans="2:11" ht="22" customHeight="1">
      <c r="C10" s="144" t="s">
        <v>2622</v>
      </c>
    </row>
    <row r="11" spans="2:11" ht="22" customHeight="1"/>
    <row r="12" spans="2:11" ht="34.5" customHeight="1">
      <c r="C12" s="167" t="s">
        <v>18</v>
      </c>
      <c r="D12" s="287">
        <f>'①申請書兼請求書（必須）'!I11</f>
        <v>0</v>
      </c>
      <c r="E12" s="287"/>
      <c r="F12" s="287"/>
      <c r="G12" s="287"/>
      <c r="H12" s="287"/>
    </row>
    <row r="15" spans="2:11" ht="32.15" customHeight="1">
      <c r="B15" s="147"/>
      <c r="C15" s="290" t="s">
        <v>2619</v>
      </c>
      <c r="D15" s="291"/>
      <c r="E15" s="292"/>
      <c r="F15" s="293"/>
      <c r="G15" s="293"/>
      <c r="H15" s="294"/>
      <c r="I15" s="148"/>
      <c r="K15" s="170" t="s">
        <v>2713</v>
      </c>
    </row>
    <row r="16" spans="2:11">
      <c r="B16" s="147"/>
      <c r="C16" s="149"/>
      <c r="D16" s="149"/>
      <c r="E16" s="149"/>
      <c r="F16" s="149"/>
      <c r="G16" s="149"/>
      <c r="H16" s="149"/>
      <c r="I16" s="148"/>
    </row>
    <row r="17" spans="2:9">
      <c r="B17" s="147"/>
      <c r="C17" s="149"/>
      <c r="D17" s="149"/>
      <c r="E17" s="149"/>
      <c r="F17" s="149"/>
      <c r="G17" s="149"/>
      <c r="H17" s="149"/>
      <c r="I17" s="148"/>
    </row>
    <row r="18" spans="2:9">
      <c r="B18" s="147"/>
      <c r="C18" s="149"/>
      <c r="D18" s="149"/>
      <c r="E18" s="149"/>
      <c r="F18" s="149"/>
      <c r="G18" s="149"/>
      <c r="H18" s="149"/>
      <c r="I18" s="148"/>
    </row>
    <row r="19" spans="2:9">
      <c r="B19" s="147"/>
      <c r="C19" s="149"/>
      <c r="D19" s="149"/>
      <c r="E19" s="149"/>
      <c r="F19" s="149"/>
      <c r="G19" s="149"/>
      <c r="H19" s="149"/>
      <c r="I19" s="148"/>
    </row>
    <row r="20" spans="2:9">
      <c r="B20" s="147"/>
      <c r="C20" s="149"/>
      <c r="D20" s="149"/>
      <c r="E20" s="149"/>
      <c r="F20" s="149"/>
      <c r="G20" s="149"/>
      <c r="H20" s="149"/>
      <c r="I20" s="148"/>
    </row>
    <row r="21" spans="2:9">
      <c r="B21" s="147"/>
      <c r="C21" s="149"/>
      <c r="D21" s="149"/>
      <c r="E21" s="149"/>
      <c r="F21" s="149"/>
      <c r="G21" s="149"/>
      <c r="H21" s="149"/>
      <c r="I21" s="148"/>
    </row>
    <row r="22" spans="2:9">
      <c r="B22" s="147"/>
      <c r="C22" s="149"/>
      <c r="D22" s="149"/>
      <c r="E22" s="149"/>
      <c r="F22" s="149"/>
      <c r="G22" s="149"/>
      <c r="H22" s="149"/>
      <c r="I22" s="148"/>
    </row>
    <row r="23" spans="2:9">
      <c r="B23" s="147"/>
      <c r="C23" s="149"/>
      <c r="D23" s="149"/>
      <c r="E23" s="149"/>
      <c r="F23" s="149"/>
      <c r="G23" s="149"/>
      <c r="H23" s="149"/>
      <c r="I23" s="148"/>
    </row>
    <row r="24" spans="2:9">
      <c r="B24" s="147"/>
      <c r="C24" s="149"/>
      <c r="D24" s="149"/>
      <c r="E24" s="149"/>
      <c r="F24" s="149"/>
      <c r="G24" s="149"/>
      <c r="H24" s="149"/>
      <c r="I24" s="148"/>
    </row>
    <row r="25" spans="2:9">
      <c r="B25" s="147"/>
      <c r="C25" s="149"/>
      <c r="D25" s="149"/>
      <c r="E25" s="149"/>
      <c r="F25" s="149"/>
      <c r="G25" s="149"/>
      <c r="H25" s="149"/>
      <c r="I25" s="148"/>
    </row>
    <row r="26" spans="2:9">
      <c r="B26" s="147"/>
      <c r="C26" s="149"/>
      <c r="D26" s="149"/>
      <c r="E26" s="149"/>
      <c r="F26" s="149"/>
      <c r="G26" s="149"/>
      <c r="H26" s="149"/>
      <c r="I26" s="148"/>
    </row>
    <row r="27" spans="2:9">
      <c r="B27" s="147"/>
      <c r="C27" s="149"/>
      <c r="D27" s="149"/>
      <c r="E27" s="149"/>
      <c r="F27" s="149"/>
      <c r="G27" s="149"/>
      <c r="H27" s="149"/>
      <c r="I27" s="148"/>
    </row>
    <row r="28" spans="2:9">
      <c r="B28" s="147"/>
      <c r="C28" s="149"/>
      <c r="D28" s="149"/>
      <c r="E28" s="149"/>
      <c r="F28" s="149"/>
      <c r="G28" s="149"/>
      <c r="H28" s="149"/>
      <c r="I28" s="148"/>
    </row>
    <row r="29" spans="2:9">
      <c r="B29" s="147"/>
      <c r="C29" s="149"/>
      <c r="D29" s="149"/>
      <c r="E29" s="149"/>
      <c r="F29" s="149"/>
      <c r="G29" s="149"/>
      <c r="H29" s="149"/>
      <c r="I29" s="148"/>
    </row>
    <row r="30" spans="2:9">
      <c r="B30" s="147"/>
      <c r="C30" s="149"/>
      <c r="D30" s="149"/>
      <c r="E30" s="149"/>
      <c r="F30" s="149"/>
      <c r="G30" s="149"/>
      <c r="H30" s="149"/>
      <c r="I30" s="148"/>
    </row>
    <row r="31" spans="2:9">
      <c r="B31" s="147"/>
      <c r="C31" s="149"/>
      <c r="D31" s="149"/>
      <c r="E31" s="149"/>
      <c r="F31" s="149"/>
      <c r="G31" s="149"/>
      <c r="H31" s="149"/>
      <c r="I31" s="148"/>
    </row>
    <row r="32" spans="2:9">
      <c r="B32" s="147"/>
      <c r="C32" s="149"/>
      <c r="D32" s="149"/>
      <c r="E32" s="149"/>
      <c r="F32" s="149"/>
      <c r="G32" s="149"/>
      <c r="H32" s="149"/>
      <c r="I32" s="148"/>
    </row>
    <row r="33" spans="2:9">
      <c r="B33" s="147"/>
      <c r="C33" s="149"/>
      <c r="D33" s="149"/>
      <c r="E33" s="149"/>
      <c r="F33" s="149"/>
      <c r="G33" s="149"/>
      <c r="H33" s="149"/>
      <c r="I33" s="148"/>
    </row>
    <row r="34" spans="2:9">
      <c r="B34" s="147"/>
      <c r="C34" s="149"/>
      <c r="D34" s="149"/>
      <c r="E34" s="149"/>
      <c r="F34" s="149"/>
      <c r="G34" s="149"/>
      <c r="H34" s="149"/>
      <c r="I34" s="148"/>
    </row>
    <row r="35" spans="2:9">
      <c r="B35" s="147"/>
      <c r="C35" s="149"/>
      <c r="D35" s="149"/>
      <c r="E35" s="149"/>
      <c r="F35" s="149"/>
      <c r="G35" s="149"/>
      <c r="H35" s="149"/>
      <c r="I35" s="148"/>
    </row>
    <row r="36" spans="2:9">
      <c r="B36" s="147"/>
      <c r="C36" s="149"/>
      <c r="D36" s="149"/>
      <c r="E36" s="149"/>
      <c r="F36" s="149"/>
      <c r="G36" s="149"/>
      <c r="H36" s="149"/>
      <c r="I36" s="148"/>
    </row>
    <row r="37" spans="2:9">
      <c r="B37" s="147"/>
      <c r="C37" s="149"/>
      <c r="D37" s="149"/>
      <c r="E37" s="149"/>
      <c r="F37" s="149"/>
      <c r="G37" s="149"/>
      <c r="H37" s="149"/>
      <c r="I37" s="148"/>
    </row>
    <row r="38" spans="2:9">
      <c r="B38" s="147"/>
      <c r="C38" s="149"/>
      <c r="D38" s="149"/>
      <c r="E38" s="149"/>
      <c r="F38" s="149"/>
      <c r="G38" s="149"/>
      <c r="H38" s="149"/>
      <c r="I38" s="148"/>
    </row>
    <row r="39" spans="2:9">
      <c r="B39" s="147"/>
      <c r="C39" s="149"/>
      <c r="D39" s="149"/>
      <c r="E39" s="149"/>
      <c r="F39" s="149"/>
      <c r="G39" s="149"/>
      <c r="H39" s="149"/>
      <c r="I39" s="148"/>
    </row>
    <row r="40" spans="2:9">
      <c r="B40" s="147"/>
      <c r="C40" s="149"/>
      <c r="D40" s="149"/>
      <c r="E40" s="149"/>
      <c r="F40" s="149"/>
      <c r="G40" s="149"/>
      <c r="H40" s="149"/>
      <c r="I40" s="148"/>
    </row>
    <row r="41" spans="2:9">
      <c r="B41" s="147"/>
      <c r="C41" s="149"/>
      <c r="D41" s="149"/>
      <c r="E41" s="149"/>
      <c r="F41" s="149"/>
      <c r="G41" s="149"/>
      <c r="H41" s="149"/>
      <c r="I41" s="148"/>
    </row>
    <row r="42" spans="2:9">
      <c r="B42" s="147"/>
      <c r="C42" s="149"/>
      <c r="D42" s="149"/>
      <c r="E42" s="149"/>
      <c r="F42" s="149"/>
      <c r="G42" s="149"/>
      <c r="H42" s="149"/>
      <c r="I42" s="148"/>
    </row>
    <row r="43" spans="2:9">
      <c r="B43" s="147"/>
      <c r="C43" s="149"/>
      <c r="D43" s="149"/>
      <c r="E43" s="149"/>
      <c r="F43" s="149"/>
      <c r="G43" s="149"/>
      <c r="H43" s="149"/>
      <c r="I43" s="148"/>
    </row>
    <row r="44" spans="2:9">
      <c r="B44" s="147"/>
      <c r="C44" s="149"/>
      <c r="D44" s="149"/>
      <c r="E44" s="149"/>
      <c r="F44" s="149"/>
      <c r="G44" s="149"/>
      <c r="H44" s="149"/>
      <c r="I44" s="148"/>
    </row>
    <row r="45" spans="2:9">
      <c r="B45" s="147"/>
      <c r="C45" s="149"/>
      <c r="D45" s="149"/>
      <c r="E45" s="149"/>
      <c r="F45" s="149"/>
      <c r="G45" s="149"/>
      <c r="H45" s="149"/>
      <c r="I45" s="148"/>
    </row>
    <row r="46" spans="2:9">
      <c r="B46" s="147"/>
      <c r="C46" s="149"/>
      <c r="D46" s="149"/>
      <c r="E46" s="149"/>
      <c r="F46" s="149"/>
      <c r="G46" s="149"/>
      <c r="H46" s="149"/>
      <c r="I46" s="148"/>
    </row>
    <row r="47" spans="2:9">
      <c r="B47" s="147"/>
      <c r="C47" s="149"/>
      <c r="D47" s="149"/>
      <c r="E47" s="149"/>
      <c r="F47" s="149"/>
      <c r="G47" s="149"/>
      <c r="H47" s="149"/>
      <c r="I47" s="148"/>
    </row>
    <row r="48" spans="2:9">
      <c r="B48" s="147"/>
      <c r="C48" s="149"/>
      <c r="D48" s="149"/>
      <c r="E48" s="149"/>
      <c r="F48" s="149"/>
      <c r="G48" s="149"/>
      <c r="H48" s="149"/>
      <c r="I48" s="148"/>
    </row>
    <row r="49" spans="2:9">
      <c r="B49" s="147"/>
      <c r="C49" s="150"/>
      <c r="D49" s="150"/>
      <c r="E49" s="150"/>
      <c r="F49" s="150"/>
      <c r="G49" s="150"/>
      <c r="H49" s="150"/>
      <c r="I49" s="148"/>
    </row>
    <row r="53" spans="2:9">
      <c r="H53" s="145" t="s">
        <v>168</v>
      </c>
    </row>
    <row r="54" spans="2:9" ht="21.75" customHeight="1">
      <c r="H54" s="146" t="s">
        <v>164</v>
      </c>
      <c r="I54" s="154" t="str">
        <f>'①申請書兼請求書（必須）'!M2</f>
        <v>高</v>
      </c>
    </row>
    <row r="57" spans="2:9" ht="19">
      <c r="C57" s="288" t="s">
        <v>2621</v>
      </c>
      <c r="D57" s="289"/>
      <c r="E57" s="289"/>
      <c r="F57" s="289"/>
      <c r="G57" s="289"/>
      <c r="H57" s="289"/>
    </row>
    <row r="59" spans="2:9">
      <c r="C59" s="144" t="s">
        <v>203</v>
      </c>
    </row>
    <row r="60" spans="2:9">
      <c r="C60" s="144" t="s">
        <v>2622</v>
      </c>
    </row>
    <row r="62" spans="2:9" ht="34.5" customHeight="1">
      <c r="C62" s="167" t="s">
        <v>18</v>
      </c>
      <c r="D62" s="287">
        <f>'①申請書兼請求書（必須）'!I11</f>
        <v>0</v>
      </c>
      <c r="E62" s="287"/>
      <c r="F62" s="287"/>
      <c r="G62" s="287"/>
      <c r="H62" s="287"/>
    </row>
    <row r="65" spans="2:11" ht="31.5" customHeight="1">
      <c r="B65" s="147"/>
      <c r="C65" s="290" t="s">
        <v>2620</v>
      </c>
      <c r="D65" s="291"/>
      <c r="E65" s="292"/>
      <c r="F65" s="293"/>
      <c r="G65" s="293"/>
      <c r="H65" s="294"/>
      <c r="I65" s="148"/>
      <c r="K65" s="170" t="s">
        <v>2713</v>
      </c>
    </row>
    <row r="66" spans="2:11">
      <c r="B66" s="147"/>
      <c r="C66" s="149"/>
      <c r="D66" s="149"/>
      <c r="E66" s="149"/>
      <c r="F66" s="149"/>
      <c r="G66" s="149"/>
      <c r="H66" s="149"/>
      <c r="I66" s="148"/>
    </row>
    <row r="67" spans="2:11">
      <c r="B67" s="147"/>
      <c r="C67" s="149"/>
      <c r="D67" s="149"/>
      <c r="E67" s="149"/>
      <c r="F67" s="149"/>
      <c r="G67" s="149"/>
      <c r="H67" s="149"/>
      <c r="I67" s="148"/>
    </row>
    <row r="68" spans="2:11">
      <c r="B68" s="147"/>
      <c r="C68" s="149"/>
      <c r="D68" s="149"/>
      <c r="E68" s="149"/>
      <c r="F68" s="149"/>
      <c r="G68" s="149"/>
      <c r="H68" s="149"/>
      <c r="I68" s="148"/>
    </row>
    <row r="69" spans="2:11">
      <c r="B69" s="147"/>
      <c r="C69" s="149"/>
      <c r="D69" s="149"/>
      <c r="E69" s="149"/>
      <c r="F69" s="149"/>
      <c r="G69" s="149"/>
      <c r="H69" s="149"/>
      <c r="I69" s="148"/>
    </row>
    <row r="70" spans="2:11">
      <c r="B70" s="147"/>
      <c r="C70" s="149"/>
      <c r="D70" s="149"/>
      <c r="E70" s="149"/>
      <c r="F70" s="149"/>
      <c r="G70" s="149"/>
      <c r="H70" s="149"/>
      <c r="I70" s="148"/>
    </row>
    <row r="71" spans="2:11">
      <c r="B71" s="147"/>
      <c r="C71" s="149"/>
      <c r="D71" s="149"/>
      <c r="E71" s="149"/>
      <c r="F71" s="149"/>
      <c r="G71" s="149"/>
      <c r="H71" s="149"/>
      <c r="I71" s="148"/>
    </row>
    <row r="72" spans="2:11">
      <c r="B72" s="147"/>
      <c r="C72" s="149"/>
      <c r="D72" s="149"/>
      <c r="E72" s="149"/>
      <c r="F72" s="149"/>
      <c r="G72" s="149"/>
      <c r="H72" s="149"/>
      <c r="I72" s="148"/>
    </row>
    <row r="73" spans="2:11">
      <c r="B73" s="147"/>
      <c r="C73" s="149"/>
      <c r="D73" s="149"/>
      <c r="E73" s="149"/>
      <c r="F73" s="149"/>
      <c r="G73" s="149"/>
      <c r="H73" s="149"/>
      <c r="I73" s="148"/>
    </row>
    <row r="74" spans="2:11">
      <c r="B74" s="147"/>
      <c r="C74" s="149"/>
      <c r="D74" s="149"/>
      <c r="E74" s="149"/>
      <c r="F74" s="149"/>
      <c r="G74" s="149"/>
      <c r="H74" s="149"/>
      <c r="I74" s="148"/>
    </row>
    <row r="75" spans="2:11">
      <c r="B75" s="147"/>
      <c r="C75" s="149"/>
      <c r="D75" s="149"/>
      <c r="E75" s="149"/>
      <c r="F75" s="149"/>
      <c r="G75" s="149"/>
      <c r="H75" s="149"/>
      <c r="I75" s="148"/>
    </row>
    <row r="76" spans="2:11">
      <c r="B76" s="147"/>
      <c r="C76" s="149"/>
      <c r="D76" s="149"/>
      <c r="E76" s="149"/>
      <c r="F76" s="149"/>
      <c r="G76" s="149"/>
      <c r="H76" s="149"/>
      <c r="I76" s="148"/>
    </row>
    <row r="77" spans="2:11">
      <c r="B77" s="147"/>
      <c r="C77" s="149"/>
      <c r="D77" s="149"/>
      <c r="E77" s="149"/>
      <c r="F77" s="149"/>
      <c r="G77" s="149"/>
      <c r="H77" s="149"/>
      <c r="I77" s="148"/>
    </row>
    <row r="78" spans="2:11">
      <c r="B78" s="147"/>
      <c r="C78" s="149"/>
      <c r="D78" s="149"/>
      <c r="E78" s="149"/>
      <c r="F78" s="149"/>
      <c r="G78" s="149"/>
      <c r="H78" s="149"/>
      <c r="I78" s="148"/>
    </row>
    <row r="79" spans="2:11">
      <c r="B79" s="147"/>
      <c r="C79" s="149"/>
      <c r="D79" s="149"/>
      <c r="E79" s="149"/>
      <c r="F79" s="149"/>
      <c r="G79" s="149"/>
      <c r="H79" s="149"/>
      <c r="I79" s="148"/>
    </row>
    <row r="80" spans="2:11">
      <c r="B80" s="147"/>
      <c r="C80" s="149"/>
      <c r="D80" s="149"/>
      <c r="E80" s="149"/>
      <c r="F80" s="149"/>
      <c r="G80" s="149"/>
      <c r="H80" s="149"/>
      <c r="I80" s="148"/>
    </row>
    <row r="81" spans="2:9">
      <c r="B81" s="147"/>
      <c r="C81" s="149"/>
      <c r="D81" s="149"/>
      <c r="E81" s="149"/>
      <c r="F81" s="149"/>
      <c r="G81" s="149"/>
      <c r="H81" s="149"/>
      <c r="I81" s="148"/>
    </row>
    <row r="82" spans="2:9">
      <c r="B82" s="147"/>
      <c r="C82" s="149"/>
      <c r="D82" s="149"/>
      <c r="E82" s="149"/>
      <c r="F82" s="149"/>
      <c r="G82" s="149"/>
      <c r="H82" s="149"/>
      <c r="I82" s="148"/>
    </row>
    <row r="83" spans="2:9">
      <c r="B83" s="147"/>
      <c r="C83" s="149"/>
      <c r="D83" s="149"/>
      <c r="E83" s="149"/>
      <c r="F83" s="149"/>
      <c r="G83" s="149"/>
      <c r="H83" s="149"/>
      <c r="I83" s="148"/>
    </row>
    <row r="84" spans="2:9">
      <c r="B84" s="147"/>
      <c r="C84" s="149"/>
      <c r="D84" s="149"/>
      <c r="E84" s="149"/>
      <c r="F84" s="149"/>
      <c r="G84" s="149"/>
      <c r="H84" s="149"/>
      <c r="I84" s="148"/>
    </row>
    <row r="85" spans="2:9">
      <c r="B85" s="147"/>
      <c r="C85" s="149"/>
      <c r="D85" s="149"/>
      <c r="E85" s="149"/>
      <c r="F85" s="149"/>
      <c r="G85" s="149"/>
      <c r="H85" s="149"/>
      <c r="I85" s="148"/>
    </row>
    <row r="86" spans="2:9">
      <c r="B86" s="147"/>
      <c r="C86" s="149"/>
      <c r="D86" s="149"/>
      <c r="E86" s="149"/>
      <c r="F86" s="149"/>
      <c r="G86" s="149"/>
      <c r="H86" s="149"/>
      <c r="I86" s="148"/>
    </row>
    <row r="87" spans="2:9">
      <c r="B87" s="147"/>
      <c r="C87" s="149"/>
      <c r="D87" s="149"/>
      <c r="E87" s="149"/>
      <c r="F87" s="149"/>
      <c r="G87" s="149"/>
      <c r="H87" s="149"/>
      <c r="I87" s="148"/>
    </row>
    <row r="88" spans="2:9">
      <c r="B88" s="147"/>
      <c r="C88" s="149"/>
      <c r="D88" s="149"/>
      <c r="E88" s="149"/>
      <c r="F88" s="149"/>
      <c r="G88" s="149"/>
      <c r="H88" s="149"/>
      <c r="I88" s="148"/>
    </row>
    <row r="89" spans="2:9">
      <c r="B89" s="147"/>
      <c r="C89" s="149"/>
      <c r="D89" s="149"/>
      <c r="E89" s="149"/>
      <c r="F89" s="149"/>
      <c r="G89" s="149"/>
      <c r="H89" s="149"/>
      <c r="I89" s="148"/>
    </row>
    <row r="90" spans="2:9">
      <c r="B90" s="147"/>
      <c r="C90" s="149"/>
      <c r="D90" s="149"/>
      <c r="E90" s="149"/>
      <c r="F90" s="149"/>
      <c r="G90" s="149"/>
      <c r="H90" s="149"/>
      <c r="I90" s="148"/>
    </row>
    <row r="91" spans="2:9">
      <c r="B91" s="147"/>
      <c r="C91" s="149"/>
      <c r="D91" s="149"/>
      <c r="E91" s="149"/>
      <c r="F91" s="149"/>
      <c r="G91" s="149"/>
      <c r="H91" s="149"/>
      <c r="I91" s="148"/>
    </row>
    <row r="92" spans="2:9">
      <c r="B92" s="147"/>
      <c r="C92" s="149"/>
      <c r="D92" s="149"/>
      <c r="E92" s="149"/>
      <c r="F92" s="149"/>
      <c r="G92" s="149"/>
      <c r="H92" s="149"/>
      <c r="I92" s="148"/>
    </row>
    <row r="93" spans="2:9">
      <c r="B93" s="147"/>
      <c r="C93" s="149"/>
      <c r="D93" s="149"/>
      <c r="E93" s="149"/>
      <c r="F93" s="149"/>
      <c r="G93" s="149"/>
      <c r="H93" s="149"/>
      <c r="I93" s="148"/>
    </row>
    <row r="94" spans="2:9">
      <c r="B94" s="147"/>
      <c r="C94" s="149"/>
      <c r="D94" s="149"/>
      <c r="E94" s="149"/>
      <c r="F94" s="149"/>
      <c r="G94" s="149"/>
      <c r="H94" s="149"/>
      <c r="I94" s="148"/>
    </row>
    <row r="95" spans="2:9">
      <c r="B95" s="147"/>
      <c r="C95" s="149"/>
      <c r="D95" s="149"/>
      <c r="E95" s="149"/>
      <c r="F95" s="149"/>
      <c r="G95" s="149"/>
      <c r="H95" s="149"/>
      <c r="I95" s="148"/>
    </row>
    <row r="96" spans="2:9">
      <c r="B96" s="147"/>
      <c r="C96" s="149"/>
      <c r="D96" s="149"/>
      <c r="E96" s="149"/>
      <c r="F96" s="149"/>
      <c r="G96" s="149"/>
      <c r="H96" s="149"/>
      <c r="I96" s="148"/>
    </row>
    <row r="97" spans="2:9">
      <c r="B97" s="147"/>
      <c r="C97" s="149"/>
      <c r="D97" s="149"/>
      <c r="E97" s="149"/>
      <c r="F97" s="149"/>
      <c r="G97" s="149"/>
      <c r="H97" s="149"/>
      <c r="I97" s="148"/>
    </row>
    <row r="98" spans="2:9">
      <c r="B98" s="147"/>
      <c r="C98" s="149"/>
      <c r="D98" s="149"/>
      <c r="E98" s="149"/>
      <c r="F98" s="149"/>
      <c r="G98" s="149"/>
      <c r="H98" s="149"/>
      <c r="I98" s="148"/>
    </row>
    <row r="99" spans="2:9">
      <c r="B99" s="147"/>
      <c r="C99" s="150"/>
      <c r="D99" s="150"/>
      <c r="E99" s="150"/>
      <c r="F99" s="150"/>
      <c r="G99" s="150"/>
      <c r="H99" s="150"/>
      <c r="I99" s="148"/>
    </row>
  </sheetData>
  <mergeCells count="8">
    <mergeCell ref="C7:H7"/>
    <mergeCell ref="C15:D15"/>
    <mergeCell ref="E15:H15"/>
    <mergeCell ref="C65:D65"/>
    <mergeCell ref="E65:H65"/>
    <mergeCell ref="D12:H12"/>
    <mergeCell ref="C57:H57"/>
    <mergeCell ref="D62:H62"/>
  </mergeCells>
  <phoneticPr fontId="2"/>
  <pageMargins left="0.7" right="0.7" top="0.75" bottom="0.75" header="0.3" footer="0.3"/>
  <pageSetup paperSize="9" scale="96" fitToHeight="4" orientation="portrait" r:id="rId1"/>
  <rowBreaks count="1" manualBreakCount="1">
    <brk id="52"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AB1207"/>
  <sheetViews>
    <sheetView view="pageBreakPreview" topLeftCell="G1" zoomScaleNormal="100" zoomScaleSheetLayoutView="100" workbookViewId="0">
      <selection activeCell="C7" sqref="C7:H7"/>
    </sheetView>
  </sheetViews>
  <sheetFormatPr defaultRowHeight="14"/>
  <cols>
    <col min="1" max="1" width="2.08203125" customWidth="1"/>
    <col min="2" max="2" width="21.58203125" customWidth="1"/>
    <col min="3" max="4" width="42.33203125" customWidth="1"/>
    <col min="5" max="5" width="58.5" bestFit="1" customWidth="1"/>
    <col min="6" max="6" width="47.75" customWidth="1"/>
    <col min="7" max="7" width="49.83203125" bestFit="1" customWidth="1"/>
    <col min="9" max="9" width="5.58203125" customWidth="1"/>
    <col min="10" max="14" width="18.08203125" customWidth="1"/>
    <col min="15" max="15" width="6.58203125" customWidth="1"/>
    <col min="16" max="16" width="18.58203125" customWidth="1"/>
    <col min="17" max="17" width="10.5" bestFit="1" customWidth="1"/>
    <col min="19" max="20" width="8.75" bestFit="1" customWidth="1"/>
    <col min="22" max="22" width="8.33203125" customWidth="1"/>
    <col min="26" max="26" width="40.08203125" customWidth="1"/>
    <col min="28" max="28" width="13.08203125" customWidth="1"/>
  </cols>
  <sheetData>
    <row r="2" spans="2:28">
      <c r="B2" s="29" t="s">
        <v>83</v>
      </c>
      <c r="C2" s="29" t="s">
        <v>84</v>
      </c>
      <c r="D2" s="29"/>
      <c r="E2" s="29"/>
      <c r="F2" s="29"/>
      <c r="G2" s="29"/>
      <c r="J2" s="9" t="s">
        <v>60</v>
      </c>
      <c r="K2" s="22"/>
      <c r="L2" s="22"/>
      <c r="M2" s="22"/>
      <c r="N2" s="10"/>
      <c r="P2" s="9" t="s">
        <v>75</v>
      </c>
      <c r="Q2" s="22"/>
      <c r="R2" s="22"/>
      <c r="S2" s="22"/>
      <c r="T2" s="10"/>
      <c r="V2" s="9" t="s">
        <v>201</v>
      </c>
      <c r="W2" s="10"/>
      <c r="Y2" s="9" t="s">
        <v>213</v>
      </c>
      <c r="Z2" s="10"/>
      <c r="AB2" s="162" t="s">
        <v>2635</v>
      </c>
    </row>
    <row r="3" spans="2:28">
      <c r="B3" s="11"/>
      <c r="C3" s="20" t="s">
        <v>79</v>
      </c>
      <c r="D3" s="20" t="s">
        <v>80</v>
      </c>
      <c r="E3" s="20" t="s">
        <v>81</v>
      </c>
      <c r="F3" s="20" t="s">
        <v>2687</v>
      </c>
      <c r="G3" s="12" t="s">
        <v>82</v>
      </c>
      <c r="J3" s="11" t="s">
        <v>85</v>
      </c>
      <c r="K3" s="20" t="s">
        <v>86</v>
      </c>
      <c r="L3" s="20" t="s">
        <v>87</v>
      </c>
      <c r="M3" s="20" t="s">
        <v>2688</v>
      </c>
      <c r="N3" s="12" t="s">
        <v>88</v>
      </c>
      <c r="P3" s="11"/>
      <c r="Q3" s="23">
        <v>0</v>
      </c>
      <c r="R3" s="20"/>
      <c r="S3" s="20"/>
      <c r="T3" s="12"/>
      <c r="V3" s="11"/>
      <c r="W3" s="12"/>
      <c r="Y3" s="11" t="s">
        <v>214</v>
      </c>
      <c r="Z3" s="12" t="s">
        <v>215</v>
      </c>
      <c r="AB3" s="160" t="s">
        <v>2636</v>
      </c>
    </row>
    <row r="4" spans="2:28">
      <c r="B4" s="11" t="s">
        <v>78</v>
      </c>
      <c r="G4" s="14"/>
      <c r="J4" s="13" t="s">
        <v>61</v>
      </c>
      <c r="K4" t="s">
        <v>66</v>
      </c>
      <c r="L4" t="s">
        <v>71</v>
      </c>
      <c r="M4" t="s">
        <v>73</v>
      </c>
      <c r="N4" s="14" t="s">
        <v>74</v>
      </c>
      <c r="P4" s="13" t="s">
        <v>73</v>
      </c>
      <c r="Q4" s="152">
        <v>260000</v>
      </c>
      <c r="R4" s="24">
        <v>1</v>
      </c>
      <c r="S4" s="24">
        <v>30</v>
      </c>
      <c r="T4" s="25">
        <v>23</v>
      </c>
      <c r="V4" s="13" t="s">
        <v>202</v>
      </c>
      <c r="W4" s="14"/>
      <c r="Y4" s="13" t="s">
        <v>216</v>
      </c>
      <c r="Z4" s="14" t="s">
        <v>217</v>
      </c>
      <c r="AB4" s="160" t="s">
        <v>2637</v>
      </c>
    </row>
    <row r="5" spans="2:28">
      <c r="B5" s="13" t="s">
        <v>80</v>
      </c>
      <c r="C5" t="s">
        <v>30</v>
      </c>
      <c r="D5" t="s">
        <v>2628</v>
      </c>
      <c r="E5" t="s">
        <v>39</v>
      </c>
      <c r="F5" t="s">
        <v>43</v>
      </c>
      <c r="G5" s="14" t="s">
        <v>45</v>
      </c>
      <c r="J5" s="13" t="s">
        <v>62</v>
      </c>
      <c r="K5" t="s">
        <v>67</v>
      </c>
      <c r="L5" t="s">
        <v>72</v>
      </c>
      <c r="N5" s="14"/>
      <c r="P5" s="13" t="s">
        <v>72</v>
      </c>
      <c r="Q5" s="152">
        <v>260000</v>
      </c>
      <c r="R5" s="24">
        <v>1</v>
      </c>
      <c r="S5" s="24">
        <v>1</v>
      </c>
      <c r="T5" s="28">
        <v>22</v>
      </c>
      <c r="V5" s="13" t="s">
        <v>209</v>
      </c>
      <c r="W5" s="14"/>
      <c r="Y5" s="13" t="s">
        <v>218</v>
      </c>
      <c r="Z5" s="14" t="s">
        <v>219</v>
      </c>
      <c r="AB5" s="160" t="s">
        <v>2638</v>
      </c>
    </row>
    <row r="6" spans="2:28">
      <c r="B6" s="13" t="s">
        <v>81</v>
      </c>
      <c r="C6" t="s">
        <v>31</v>
      </c>
      <c r="D6" t="s">
        <v>2629</v>
      </c>
      <c r="E6" t="s">
        <v>40</v>
      </c>
      <c r="F6" t="s">
        <v>44</v>
      </c>
      <c r="G6" s="14" t="s">
        <v>46</v>
      </c>
      <c r="J6" s="13" t="s">
        <v>63</v>
      </c>
      <c r="K6" t="s">
        <v>68</v>
      </c>
      <c r="N6" s="14"/>
      <c r="P6" s="13" t="s">
        <v>71</v>
      </c>
      <c r="Q6" s="152">
        <v>124000</v>
      </c>
      <c r="R6" s="24">
        <v>1</v>
      </c>
      <c r="S6" s="24">
        <v>1</v>
      </c>
      <c r="T6" s="28">
        <v>21</v>
      </c>
      <c r="V6" s="13" t="s">
        <v>210</v>
      </c>
      <c r="W6" s="14"/>
      <c r="Y6" s="13" t="s">
        <v>220</v>
      </c>
      <c r="Z6" s="14" t="s">
        <v>221</v>
      </c>
      <c r="AB6" s="160" t="s">
        <v>2639</v>
      </c>
    </row>
    <row r="7" spans="2:28">
      <c r="B7" s="13" t="s">
        <v>2687</v>
      </c>
      <c r="C7" t="s">
        <v>32</v>
      </c>
      <c r="E7" t="s">
        <v>2685</v>
      </c>
      <c r="G7" s="14" t="s">
        <v>50</v>
      </c>
      <c r="J7" s="13" t="s">
        <v>64</v>
      </c>
      <c r="K7" t="s">
        <v>69</v>
      </c>
      <c r="N7" s="14"/>
      <c r="P7" s="13" t="s">
        <v>61</v>
      </c>
      <c r="Q7" s="152">
        <v>180000</v>
      </c>
      <c r="R7" s="24">
        <v>1</v>
      </c>
      <c r="S7" s="24">
        <v>19</v>
      </c>
      <c r="T7" s="28">
        <v>1</v>
      </c>
      <c r="V7" s="13" t="s">
        <v>211</v>
      </c>
      <c r="W7" s="14"/>
      <c r="Y7" s="13" t="s">
        <v>222</v>
      </c>
      <c r="Z7" s="14" t="s">
        <v>223</v>
      </c>
      <c r="AB7" s="160" t="s">
        <v>2640</v>
      </c>
    </row>
    <row r="8" spans="2:28">
      <c r="B8" s="13" t="s">
        <v>82</v>
      </c>
      <c r="C8" t="s">
        <v>33</v>
      </c>
      <c r="E8" t="s">
        <v>41</v>
      </c>
      <c r="G8" s="14" t="s">
        <v>51</v>
      </c>
      <c r="J8" s="15" t="s">
        <v>65</v>
      </c>
      <c r="K8" s="21" t="s">
        <v>70</v>
      </c>
      <c r="L8" s="21"/>
      <c r="M8" s="21"/>
      <c r="N8" s="16"/>
      <c r="P8" s="13" t="s">
        <v>62</v>
      </c>
      <c r="Q8" s="152">
        <v>600000</v>
      </c>
      <c r="R8" s="24">
        <v>20</v>
      </c>
      <c r="S8" s="24">
        <v>39</v>
      </c>
      <c r="T8" s="28">
        <v>2</v>
      </c>
      <c r="V8" s="13"/>
      <c r="W8" s="14"/>
      <c r="Y8" s="13" t="s">
        <v>224</v>
      </c>
      <c r="Z8" s="14" t="s">
        <v>225</v>
      </c>
      <c r="AB8" s="160" t="s">
        <v>2641</v>
      </c>
    </row>
    <row r="9" spans="2:28">
      <c r="B9" s="13"/>
      <c r="C9" t="s">
        <v>34</v>
      </c>
      <c r="E9" t="s">
        <v>49</v>
      </c>
      <c r="G9" s="14" t="s">
        <v>47</v>
      </c>
      <c r="K9" s="19"/>
      <c r="P9" s="13" t="s">
        <v>63</v>
      </c>
      <c r="Q9" s="152">
        <v>1122000</v>
      </c>
      <c r="R9" s="24">
        <v>40</v>
      </c>
      <c r="S9" s="24">
        <v>69</v>
      </c>
      <c r="T9" s="28">
        <v>3</v>
      </c>
      <c r="V9" s="13"/>
      <c r="W9" s="14"/>
      <c r="Y9" s="13" t="s">
        <v>226</v>
      </c>
      <c r="Z9" s="14" t="s">
        <v>227</v>
      </c>
      <c r="AB9" s="160" t="s">
        <v>2642</v>
      </c>
    </row>
    <row r="10" spans="2:28">
      <c r="B10" s="13"/>
      <c r="C10" t="s">
        <v>2627</v>
      </c>
      <c r="E10" t="s">
        <v>42</v>
      </c>
      <c r="G10" s="14" t="s">
        <v>2686</v>
      </c>
      <c r="K10" s="19"/>
      <c r="P10" s="13" t="s">
        <v>64</v>
      </c>
      <c r="Q10" s="152">
        <v>1642000</v>
      </c>
      <c r="R10" s="24">
        <v>70</v>
      </c>
      <c r="S10" s="24">
        <v>89</v>
      </c>
      <c r="T10" s="25">
        <v>4</v>
      </c>
      <c r="V10" s="13"/>
      <c r="W10" s="14"/>
      <c r="Y10" s="13" t="s">
        <v>228</v>
      </c>
      <c r="Z10" s="14" t="s">
        <v>229</v>
      </c>
      <c r="AB10" s="160" t="s">
        <v>2643</v>
      </c>
    </row>
    <row r="11" spans="2:28">
      <c r="B11" s="13"/>
      <c r="C11" t="s">
        <v>2630</v>
      </c>
      <c r="G11" s="14" t="s">
        <v>52</v>
      </c>
      <c r="K11" s="19"/>
      <c r="P11" s="13" t="s">
        <v>65</v>
      </c>
      <c r="Q11" s="152">
        <v>2062000</v>
      </c>
      <c r="R11" s="24">
        <v>90</v>
      </c>
      <c r="S11" s="24">
        <v>999</v>
      </c>
      <c r="T11" s="25">
        <v>5</v>
      </c>
      <c r="V11" s="13"/>
      <c r="W11" s="14"/>
      <c r="Y11" s="13" t="s">
        <v>230</v>
      </c>
      <c r="Z11" s="14" t="s">
        <v>231</v>
      </c>
      <c r="AB11" s="160" t="s">
        <v>2644</v>
      </c>
    </row>
    <row r="12" spans="2:28">
      <c r="B12" s="13"/>
      <c r="C12" t="s">
        <v>35</v>
      </c>
      <c r="G12" s="14" t="s">
        <v>48</v>
      </c>
      <c r="K12" s="19"/>
      <c r="P12" s="13" t="s">
        <v>74</v>
      </c>
      <c r="Q12" s="152">
        <v>90000</v>
      </c>
      <c r="R12" s="24"/>
      <c r="T12" s="25">
        <v>31</v>
      </c>
      <c r="V12" s="13"/>
      <c r="W12" s="14"/>
      <c r="Y12" s="13" t="s">
        <v>232</v>
      </c>
      <c r="Z12" s="14" t="s">
        <v>233</v>
      </c>
      <c r="AB12" s="160" t="s">
        <v>2645</v>
      </c>
    </row>
    <row r="13" spans="2:28">
      <c r="B13" s="13"/>
      <c r="C13" t="s">
        <v>36</v>
      </c>
      <c r="G13" s="14" t="s">
        <v>199</v>
      </c>
      <c r="K13" s="19"/>
      <c r="P13" s="13" t="s">
        <v>66</v>
      </c>
      <c r="Q13" s="152">
        <v>90000</v>
      </c>
      <c r="R13" s="24">
        <v>1</v>
      </c>
      <c r="S13" s="24">
        <v>19</v>
      </c>
      <c r="T13" s="25">
        <v>11</v>
      </c>
      <c r="V13" s="13"/>
      <c r="W13" s="14"/>
      <c r="Y13" s="13" t="s">
        <v>234</v>
      </c>
      <c r="Z13" s="14" t="s">
        <v>235</v>
      </c>
      <c r="AB13" s="160" t="s">
        <v>2646</v>
      </c>
    </row>
    <row r="14" spans="2:28">
      <c r="B14" s="13"/>
      <c r="C14" t="s">
        <v>37</v>
      </c>
      <c r="G14" s="14" t="s">
        <v>2617</v>
      </c>
      <c r="K14" s="19"/>
      <c r="P14" s="13" t="s">
        <v>67</v>
      </c>
      <c r="Q14" s="152">
        <v>294000</v>
      </c>
      <c r="R14" s="24">
        <v>20</v>
      </c>
      <c r="S14" s="24">
        <v>39</v>
      </c>
      <c r="T14" s="25">
        <v>12</v>
      </c>
      <c r="V14" s="13"/>
      <c r="W14" s="14"/>
      <c r="Y14" s="13" t="s">
        <v>236</v>
      </c>
      <c r="Z14" s="14" t="s">
        <v>237</v>
      </c>
      <c r="AB14" s="160" t="s">
        <v>2647</v>
      </c>
    </row>
    <row r="15" spans="2:28">
      <c r="B15" s="13"/>
      <c r="C15" t="s">
        <v>38</v>
      </c>
      <c r="G15" s="14" t="s">
        <v>53</v>
      </c>
      <c r="K15" s="19"/>
      <c r="P15" s="13" t="s">
        <v>68</v>
      </c>
      <c r="Q15" s="152">
        <v>554000</v>
      </c>
      <c r="R15" s="24">
        <v>40</v>
      </c>
      <c r="S15" s="24">
        <v>69</v>
      </c>
      <c r="T15" s="25">
        <v>13</v>
      </c>
      <c r="V15" s="13"/>
      <c r="W15" s="14"/>
      <c r="Y15" s="13" t="s">
        <v>238</v>
      </c>
      <c r="Z15" s="14" t="s">
        <v>239</v>
      </c>
      <c r="AB15" s="160" t="s">
        <v>2648</v>
      </c>
    </row>
    <row r="16" spans="2:28">
      <c r="B16" s="13"/>
      <c r="G16" s="14" t="s">
        <v>54</v>
      </c>
      <c r="K16" s="19"/>
      <c r="P16" s="13" t="s">
        <v>69</v>
      </c>
      <c r="Q16" s="152">
        <v>816000</v>
      </c>
      <c r="R16" s="24">
        <v>70</v>
      </c>
      <c r="S16" s="24">
        <v>89</v>
      </c>
      <c r="T16" s="25">
        <v>14</v>
      </c>
      <c r="V16" s="13"/>
      <c r="W16" s="14"/>
      <c r="Y16" s="13" t="s">
        <v>240</v>
      </c>
      <c r="Z16" s="14" t="s">
        <v>241</v>
      </c>
      <c r="AB16" s="160" t="s">
        <v>2649</v>
      </c>
    </row>
    <row r="17" spans="2:28">
      <c r="B17" s="15"/>
      <c r="C17" s="21"/>
      <c r="D17" s="21"/>
      <c r="E17" s="21"/>
      <c r="F17" s="21"/>
      <c r="G17" s="16"/>
      <c r="K17" s="19"/>
      <c r="P17" s="15" t="s">
        <v>70</v>
      </c>
      <c r="Q17" s="153">
        <v>1030000</v>
      </c>
      <c r="R17" s="26">
        <v>90</v>
      </c>
      <c r="S17" s="26">
        <v>999</v>
      </c>
      <c r="T17" s="27">
        <v>15</v>
      </c>
      <c r="V17" s="15"/>
      <c r="W17" s="16"/>
      <c r="Y17" s="13" t="s">
        <v>242</v>
      </c>
      <c r="Z17" s="14" t="s">
        <v>243</v>
      </c>
      <c r="AB17" s="160" t="s">
        <v>2650</v>
      </c>
    </row>
    <row r="18" spans="2:28">
      <c r="K18" s="19"/>
      <c r="R18" s="19"/>
      <c r="Y18" s="13" t="s">
        <v>244</v>
      </c>
      <c r="Z18" s="14" t="s">
        <v>245</v>
      </c>
      <c r="AB18" s="160" t="s">
        <v>2651</v>
      </c>
    </row>
    <row r="19" spans="2:28">
      <c r="K19" s="19"/>
      <c r="R19" s="19"/>
      <c r="Y19" s="13" t="s">
        <v>246</v>
      </c>
      <c r="Z19" s="14" t="s">
        <v>247</v>
      </c>
      <c r="AB19" s="160" t="s">
        <v>2652</v>
      </c>
    </row>
    <row r="20" spans="2:28">
      <c r="K20" s="19"/>
      <c r="R20" s="19"/>
      <c r="S20" s="19"/>
      <c r="T20" s="19"/>
      <c r="Y20" s="13" t="s">
        <v>248</v>
      </c>
      <c r="Z20" s="14" t="s">
        <v>2701</v>
      </c>
      <c r="AB20" s="160" t="s">
        <v>2653</v>
      </c>
    </row>
    <row r="21" spans="2:28">
      <c r="R21" s="19"/>
      <c r="S21" s="19"/>
      <c r="T21" s="19"/>
      <c r="Y21" s="13"/>
      <c r="Z21" s="14"/>
      <c r="AB21" s="160" t="s">
        <v>2654</v>
      </c>
    </row>
    <row r="22" spans="2:28">
      <c r="Y22" s="13" t="s">
        <v>249</v>
      </c>
      <c r="Z22" s="14" t="s">
        <v>250</v>
      </c>
      <c r="AB22" s="160" t="s">
        <v>2655</v>
      </c>
    </row>
    <row r="23" spans="2:28">
      <c r="Y23" s="13" t="s">
        <v>251</v>
      </c>
      <c r="Z23" s="14" t="s">
        <v>252</v>
      </c>
      <c r="AB23" s="160" t="s">
        <v>2656</v>
      </c>
    </row>
    <row r="24" spans="2:28">
      <c r="Y24" s="13" t="s">
        <v>253</v>
      </c>
      <c r="Z24" s="14" t="s">
        <v>254</v>
      </c>
      <c r="AB24" s="160" t="s">
        <v>2657</v>
      </c>
    </row>
    <row r="25" spans="2:28">
      <c r="Y25" s="13" t="s">
        <v>255</v>
      </c>
      <c r="Z25" s="14" t="s">
        <v>256</v>
      </c>
      <c r="AB25" s="160" t="s">
        <v>2658</v>
      </c>
    </row>
    <row r="26" spans="2:28">
      <c r="Y26" s="13" t="s">
        <v>257</v>
      </c>
      <c r="Z26" s="14" t="s">
        <v>258</v>
      </c>
      <c r="AB26" s="160" t="s">
        <v>2659</v>
      </c>
    </row>
    <row r="27" spans="2:28">
      <c r="Y27" s="13" t="s">
        <v>259</v>
      </c>
      <c r="Z27" s="14" t="s">
        <v>260</v>
      </c>
      <c r="AB27" s="160" t="s">
        <v>2660</v>
      </c>
    </row>
    <row r="28" spans="2:28">
      <c r="Y28" s="13" t="s">
        <v>261</v>
      </c>
      <c r="Z28" s="14" t="s">
        <v>262</v>
      </c>
      <c r="AB28" s="160" t="s">
        <v>2661</v>
      </c>
    </row>
    <row r="29" spans="2:28">
      <c r="Y29" s="13" t="s">
        <v>263</v>
      </c>
      <c r="Z29" s="14" t="s">
        <v>264</v>
      </c>
      <c r="AB29" s="160" t="s">
        <v>2662</v>
      </c>
    </row>
    <row r="30" spans="2:28">
      <c r="Y30" s="13" t="s">
        <v>265</v>
      </c>
      <c r="Z30" s="14" t="s">
        <v>266</v>
      </c>
      <c r="AB30" s="160" t="s">
        <v>2663</v>
      </c>
    </row>
    <row r="31" spans="2:28">
      <c r="Y31" s="13" t="s">
        <v>267</v>
      </c>
      <c r="Z31" s="14" t="s">
        <v>268</v>
      </c>
      <c r="AB31" s="160" t="s">
        <v>2664</v>
      </c>
    </row>
    <row r="32" spans="2:28">
      <c r="Y32" s="13" t="s">
        <v>269</v>
      </c>
      <c r="Z32" s="14" t="s">
        <v>270</v>
      </c>
      <c r="AB32" s="160" t="s">
        <v>2665</v>
      </c>
    </row>
    <row r="33" spans="25:28">
      <c r="Y33" s="13" t="s">
        <v>271</v>
      </c>
      <c r="Z33" s="14" t="s">
        <v>272</v>
      </c>
      <c r="AB33" s="160" t="s">
        <v>2666</v>
      </c>
    </row>
    <row r="34" spans="25:28">
      <c r="Y34" s="13" t="s">
        <v>273</v>
      </c>
      <c r="Z34" s="14" t="s">
        <v>274</v>
      </c>
      <c r="AB34" s="160" t="s">
        <v>2667</v>
      </c>
    </row>
    <row r="35" spans="25:28">
      <c r="Y35" s="13" t="s">
        <v>275</v>
      </c>
      <c r="Z35" s="14" t="s">
        <v>276</v>
      </c>
      <c r="AB35" s="160" t="s">
        <v>2668</v>
      </c>
    </row>
    <row r="36" spans="25:28">
      <c r="Y36" s="13" t="s">
        <v>277</v>
      </c>
      <c r="Z36" s="14" t="s">
        <v>278</v>
      </c>
      <c r="AB36" s="160" t="s">
        <v>2669</v>
      </c>
    </row>
    <row r="37" spans="25:28">
      <c r="Y37" s="13" t="s">
        <v>279</v>
      </c>
      <c r="Z37" s="14" t="s">
        <v>280</v>
      </c>
      <c r="AB37" s="160" t="s">
        <v>2670</v>
      </c>
    </row>
    <row r="38" spans="25:28">
      <c r="Y38" s="13" t="s">
        <v>281</v>
      </c>
      <c r="Z38" s="14" t="s">
        <v>282</v>
      </c>
      <c r="AB38" s="160" t="s">
        <v>2671</v>
      </c>
    </row>
    <row r="39" spans="25:28">
      <c r="Y39" s="13" t="s">
        <v>283</v>
      </c>
      <c r="Z39" s="14" t="s">
        <v>284</v>
      </c>
      <c r="AB39" s="160" t="s">
        <v>2672</v>
      </c>
    </row>
    <row r="40" spans="25:28">
      <c r="Y40" s="13" t="s">
        <v>285</v>
      </c>
      <c r="Z40" s="14" t="s">
        <v>286</v>
      </c>
      <c r="AB40" s="160" t="s">
        <v>2673</v>
      </c>
    </row>
    <row r="41" spans="25:28">
      <c r="Y41" s="13" t="s">
        <v>287</v>
      </c>
      <c r="Z41" s="14" t="s">
        <v>288</v>
      </c>
      <c r="AB41" s="160" t="s">
        <v>2674</v>
      </c>
    </row>
    <row r="42" spans="25:28">
      <c r="Y42" s="13" t="s">
        <v>289</v>
      </c>
      <c r="Z42" s="14" t="s">
        <v>290</v>
      </c>
      <c r="AB42" s="160" t="s">
        <v>2675</v>
      </c>
    </row>
    <row r="43" spans="25:28">
      <c r="Y43" s="13" t="s">
        <v>291</v>
      </c>
      <c r="Z43" s="14" t="s">
        <v>292</v>
      </c>
      <c r="AB43" s="160" t="s">
        <v>2676</v>
      </c>
    </row>
    <row r="44" spans="25:28">
      <c r="Y44" s="13" t="s">
        <v>293</v>
      </c>
      <c r="Z44" s="14" t="s">
        <v>294</v>
      </c>
      <c r="AB44" s="160" t="s">
        <v>2677</v>
      </c>
    </row>
    <row r="45" spans="25:28">
      <c r="Y45" s="13" t="s">
        <v>295</v>
      </c>
      <c r="Z45" s="14" t="s">
        <v>296</v>
      </c>
      <c r="AB45" s="160" t="s">
        <v>2678</v>
      </c>
    </row>
    <row r="46" spans="25:28">
      <c r="Y46" s="13" t="s">
        <v>297</v>
      </c>
      <c r="Z46" s="14" t="s">
        <v>298</v>
      </c>
      <c r="AB46" s="160" t="s">
        <v>2679</v>
      </c>
    </row>
    <row r="47" spans="25:28">
      <c r="Y47" s="13" t="s">
        <v>299</v>
      </c>
      <c r="Z47" s="14" t="s">
        <v>300</v>
      </c>
      <c r="AB47" s="161" t="s">
        <v>2680</v>
      </c>
    </row>
    <row r="48" spans="25:28">
      <c r="Y48" s="13" t="s">
        <v>301</v>
      </c>
      <c r="Z48" s="14" t="s">
        <v>302</v>
      </c>
    </row>
    <row r="49" spans="25:26">
      <c r="Y49" s="13" t="s">
        <v>303</v>
      </c>
      <c r="Z49" s="14" t="s">
        <v>304</v>
      </c>
    </row>
    <row r="50" spans="25:26">
      <c r="Y50" s="13" t="s">
        <v>305</v>
      </c>
      <c r="Z50" s="14" t="s">
        <v>306</v>
      </c>
    </row>
    <row r="51" spans="25:26">
      <c r="Y51" s="13" t="s">
        <v>307</v>
      </c>
      <c r="Z51" s="14" t="s">
        <v>308</v>
      </c>
    </row>
    <row r="52" spans="25:26">
      <c r="Y52" s="13" t="s">
        <v>309</v>
      </c>
      <c r="Z52" s="14" t="s">
        <v>310</v>
      </c>
    </row>
    <row r="53" spans="25:26">
      <c r="Y53" s="13" t="s">
        <v>311</v>
      </c>
      <c r="Z53" s="14" t="s">
        <v>312</v>
      </c>
    </row>
    <row r="54" spans="25:26">
      <c r="Y54" s="13" t="s">
        <v>313</v>
      </c>
      <c r="Z54" s="14" t="s">
        <v>314</v>
      </c>
    </row>
    <row r="55" spans="25:26">
      <c r="Y55" s="13" t="s">
        <v>315</v>
      </c>
      <c r="Z55" s="14" t="s">
        <v>316</v>
      </c>
    </row>
    <row r="56" spans="25:26">
      <c r="Y56" s="13" t="s">
        <v>317</v>
      </c>
      <c r="Z56" s="14" t="s">
        <v>318</v>
      </c>
    </row>
    <row r="57" spans="25:26">
      <c r="Y57" s="13" t="s">
        <v>319</v>
      </c>
      <c r="Z57" s="14" t="s">
        <v>320</v>
      </c>
    </row>
    <row r="58" spans="25:26">
      <c r="Y58" s="13" t="s">
        <v>321</v>
      </c>
      <c r="Z58" s="14" t="s">
        <v>322</v>
      </c>
    </row>
    <row r="59" spans="25:26">
      <c r="Y59" s="13" t="s">
        <v>323</v>
      </c>
      <c r="Z59" s="14" t="s">
        <v>324</v>
      </c>
    </row>
    <row r="60" spans="25:26">
      <c r="Y60" s="13" t="s">
        <v>325</v>
      </c>
      <c r="Z60" s="14" t="s">
        <v>326</v>
      </c>
    </row>
    <row r="61" spans="25:26">
      <c r="Y61" s="13" t="s">
        <v>327</v>
      </c>
      <c r="Z61" s="14" t="s">
        <v>328</v>
      </c>
    </row>
    <row r="62" spans="25:26">
      <c r="Y62" s="13" t="s">
        <v>329</v>
      </c>
      <c r="Z62" s="14" t="s">
        <v>330</v>
      </c>
    </row>
    <row r="63" spans="25:26">
      <c r="Y63" s="13" t="s">
        <v>331</v>
      </c>
      <c r="Z63" s="14" t="s">
        <v>332</v>
      </c>
    </row>
    <row r="64" spans="25:26">
      <c r="Y64" s="13" t="s">
        <v>333</v>
      </c>
      <c r="Z64" s="14" t="s">
        <v>334</v>
      </c>
    </row>
    <row r="65" spans="25:26">
      <c r="Y65" s="13" t="s">
        <v>335</v>
      </c>
      <c r="Z65" s="14" t="s">
        <v>336</v>
      </c>
    </row>
    <row r="66" spans="25:26">
      <c r="Y66" s="13" t="s">
        <v>337</v>
      </c>
      <c r="Z66" s="14" t="s">
        <v>338</v>
      </c>
    </row>
    <row r="67" spans="25:26">
      <c r="Y67" s="13" t="s">
        <v>339</v>
      </c>
      <c r="Z67" s="14" t="s">
        <v>340</v>
      </c>
    </row>
    <row r="68" spans="25:26">
      <c r="Y68" s="13" t="s">
        <v>341</v>
      </c>
      <c r="Z68" s="14" t="s">
        <v>342</v>
      </c>
    </row>
    <row r="69" spans="25:26">
      <c r="Y69" s="13" t="s">
        <v>343</v>
      </c>
      <c r="Z69" s="14" t="s">
        <v>344</v>
      </c>
    </row>
    <row r="70" spans="25:26">
      <c r="Y70" s="13" t="s">
        <v>345</v>
      </c>
      <c r="Z70" s="14" t="s">
        <v>346</v>
      </c>
    </row>
    <row r="71" spans="25:26">
      <c r="Y71" s="13" t="s">
        <v>347</v>
      </c>
      <c r="Z71" s="14" t="s">
        <v>348</v>
      </c>
    </row>
    <row r="72" spans="25:26">
      <c r="Y72" s="13" t="s">
        <v>349</v>
      </c>
      <c r="Z72" s="14" t="s">
        <v>350</v>
      </c>
    </row>
    <row r="73" spans="25:26">
      <c r="Y73" s="13" t="s">
        <v>351</v>
      </c>
      <c r="Z73" s="14" t="s">
        <v>352</v>
      </c>
    </row>
    <row r="74" spans="25:26">
      <c r="Y74" s="13" t="s">
        <v>353</v>
      </c>
      <c r="Z74" s="14" t="s">
        <v>354</v>
      </c>
    </row>
    <row r="75" spans="25:26">
      <c r="Y75" s="13" t="s">
        <v>355</v>
      </c>
      <c r="Z75" s="14" t="s">
        <v>356</v>
      </c>
    </row>
    <row r="76" spans="25:26">
      <c r="Y76" s="13" t="s">
        <v>357</v>
      </c>
      <c r="Z76" s="14" t="s">
        <v>358</v>
      </c>
    </row>
    <row r="77" spans="25:26">
      <c r="Y77" s="13" t="s">
        <v>359</v>
      </c>
      <c r="Z77" s="14" t="s">
        <v>360</v>
      </c>
    </row>
    <row r="78" spans="25:26">
      <c r="Y78" s="13" t="s">
        <v>361</v>
      </c>
      <c r="Z78" s="14" t="s">
        <v>362</v>
      </c>
    </row>
    <row r="79" spans="25:26">
      <c r="Y79" s="13" t="s">
        <v>363</v>
      </c>
      <c r="Z79" s="14" t="s">
        <v>364</v>
      </c>
    </row>
    <row r="80" spans="25:26">
      <c r="Y80" s="13" t="s">
        <v>365</v>
      </c>
      <c r="Z80" s="14" t="s">
        <v>366</v>
      </c>
    </row>
    <row r="81" spans="25:26">
      <c r="Y81" s="13" t="s">
        <v>367</v>
      </c>
      <c r="Z81" s="14" t="s">
        <v>368</v>
      </c>
    </row>
    <row r="82" spans="25:26">
      <c r="Y82" s="13" t="s">
        <v>369</v>
      </c>
      <c r="Z82" s="14" t="s">
        <v>370</v>
      </c>
    </row>
    <row r="83" spans="25:26">
      <c r="Y83" s="13" t="s">
        <v>371</v>
      </c>
      <c r="Z83" s="14" t="s">
        <v>372</v>
      </c>
    </row>
    <row r="84" spans="25:26">
      <c r="Y84" s="13" t="s">
        <v>373</v>
      </c>
      <c r="Z84" s="14" t="s">
        <v>374</v>
      </c>
    </row>
    <row r="85" spans="25:26">
      <c r="Y85" s="13" t="s">
        <v>375</v>
      </c>
      <c r="Z85" s="14" t="s">
        <v>376</v>
      </c>
    </row>
    <row r="86" spans="25:26">
      <c r="Y86" s="13" t="s">
        <v>377</v>
      </c>
      <c r="Z86" s="14" t="s">
        <v>378</v>
      </c>
    </row>
    <row r="87" spans="25:26">
      <c r="Y87" s="13" t="s">
        <v>379</v>
      </c>
      <c r="Z87" s="14" t="s">
        <v>380</v>
      </c>
    </row>
    <row r="88" spans="25:26">
      <c r="Y88" s="13" t="s">
        <v>381</v>
      </c>
      <c r="Z88" s="14" t="s">
        <v>382</v>
      </c>
    </row>
    <row r="89" spans="25:26">
      <c r="Y89" s="13" t="s">
        <v>383</v>
      </c>
      <c r="Z89" s="14" t="s">
        <v>384</v>
      </c>
    </row>
    <row r="90" spans="25:26">
      <c r="Y90" s="13" t="s">
        <v>385</v>
      </c>
      <c r="Z90" s="14" t="s">
        <v>386</v>
      </c>
    </row>
    <row r="91" spans="25:26">
      <c r="Y91" s="13" t="s">
        <v>387</v>
      </c>
      <c r="Z91" s="14" t="s">
        <v>388</v>
      </c>
    </row>
    <row r="92" spans="25:26">
      <c r="Y92" s="13" t="s">
        <v>389</v>
      </c>
      <c r="Z92" s="14" t="s">
        <v>390</v>
      </c>
    </row>
    <row r="93" spans="25:26">
      <c r="Y93" s="13" t="s">
        <v>391</v>
      </c>
      <c r="Z93" s="14" t="s">
        <v>392</v>
      </c>
    </row>
    <row r="94" spans="25:26">
      <c r="Y94" s="13" t="s">
        <v>393</v>
      </c>
      <c r="Z94" s="14" t="s">
        <v>2702</v>
      </c>
    </row>
    <row r="95" spans="25:26">
      <c r="Y95" s="13" t="s">
        <v>394</v>
      </c>
      <c r="Z95" s="14" t="s">
        <v>395</v>
      </c>
    </row>
    <row r="96" spans="25:26">
      <c r="Y96" s="13" t="s">
        <v>396</v>
      </c>
      <c r="Z96" s="14" t="s">
        <v>397</v>
      </c>
    </row>
    <row r="97" spans="25:26">
      <c r="Y97" s="13" t="s">
        <v>398</v>
      </c>
      <c r="Z97" s="14" t="s">
        <v>2703</v>
      </c>
    </row>
    <row r="98" spans="25:26">
      <c r="Y98" s="13" t="s">
        <v>399</v>
      </c>
      <c r="Z98" s="14" t="s">
        <v>2704</v>
      </c>
    </row>
    <row r="99" spans="25:26">
      <c r="Y99" s="13" t="s">
        <v>400</v>
      </c>
      <c r="Z99" s="14" t="s">
        <v>401</v>
      </c>
    </row>
    <row r="100" spans="25:26">
      <c r="Y100" s="13" t="s">
        <v>402</v>
      </c>
      <c r="Z100" s="14" t="s">
        <v>403</v>
      </c>
    </row>
    <row r="101" spans="25:26">
      <c r="Y101" s="13" t="s">
        <v>404</v>
      </c>
      <c r="Z101" s="14" t="s">
        <v>405</v>
      </c>
    </row>
    <row r="102" spans="25:26">
      <c r="Y102" s="13" t="s">
        <v>406</v>
      </c>
      <c r="Z102" s="14" t="s">
        <v>407</v>
      </c>
    </row>
    <row r="103" spans="25:26">
      <c r="Y103" s="13" t="s">
        <v>408</v>
      </c>
      <c r="Z103" s="14" t="s">
        <v>409</v>
      </c>
    </row>
    <row r="104" spans="25:26">
      <c r="Y104" s="13" t="s">
        <v>410</v>
      </c>
      <c r="Z104" s="14" t="s">
        <v>411</v>
      </c>
    </row>
    <row r="105" spans="25:26">
      <c r="Y105" s="13" t="s">
        <v>412</v>
      </c>
      <c r="Z105" s="14" t="s">
        <v>413</v>
      </c>
    </row>
    <row r="106" spans="25:26">
      <c r="Y106" s="13" t="s">
        <v>414</v>
      </c>
      <c r="Z106" s="14" t="s">
        <v>415</v>
      </c>
    </row>
    <row r="107" spans="25:26">
      <c r="Y107" s="13" t="s">
        <v>416</v>
      </c>
      <c r="Z107" s="14" t="s">
        <v>417</v>
      </c>
    </row>
    <row r="108" spans="25:26">
      <c r="Y108" s="13" t="s">
        <v>418</v>
      </c>
      <c r="Z108" s="14" t="s">
        <v>419</v>
      </c>
    </row>
    <row r="109" spans="25:26">
      <c r="Y109" s="13" t="s">
        <v>420</v>
      </c>
      <c r="Z109" s="14" t="s">
        <v>421</v>
      </c>
    </row>
    <row r="110" spans="25:26">
      <c r="Y110" s="13" t="s">
        <v>422</v>
      </c>
      <c r="Z110" s="14" t="s">
        <v>423</v>
      </c>
    </row>
    <row r="111" spans="25:26">
      <c r="Y111" s="13" t="s">
        <v>424</v>
      </c>
      <c r="Z111" s="14" t="s">
        <v>425</v>
      </c>
    </row>
    <row r="112" spans="25:26">
      <c r="Y112" s="13" t="s">
        <v>426</v>
      </c>
      <c r="Z112" s="14" t="s">
        <v>427</v>
      </c>
    </row>
    <row r="113" spans="25:26">
      <c r="Y113" s="13" t="s">
        <v>428</v>
      </c>
      <c r="Z113" s="14" t="s">
        <v>429</v>
      </c>
    </row>
    <row r="114" spans="25:26">
      <c r="Y114" s="13" t="s">
        <v>430</v>
      </c>
      <c r="Z114" s="14" t="s">
        <v>431</v>
      </c>
    </row>
    <row r="115" spans="25:26">
      <c r="Y115" s="13" t="s">
        <v>432</v>
      </c>
      <c r="Z115" s="14" t="s">
        <v>433</v>
      </c>
    </row>
    <row r="116" spans="25:26">
      <c r="Y116" s="13" t="s">
        <v>434</v>
      </c>
      <c r="Z116" s="14" t="s">
        <v>435</v>
      </c>
    </row>
    <row r="117" spans="25:26">
      <c r="Y117" s="13" t="s">
        <v>436</v>
      </c>
      <c r="Z117" s="14" t="s">
        <v>437</v>
      </c>
    </row>
    <row r="118" spans="25:26">
      <c r="Y118" s="13" t="s">
        <v>438</v>
      </c>
      <c r="Z118" s="14" t="s">
        <v>439</v>
      </c>
    </row>
    <row r="119" spans="25:26">
      <c r="Y119" s="13" t="s">
        <v>440</v>
      </c>
      <c r="Z119" s="14" t="s">
        <v>441</v>
      </c>
    </row>
    <row r="120" spans="25:26">
      <c r="Y120" s="13" t="s">
        <v>442</v>
      </c>
      <c r="Z120" s="14" t="s">
        <v>443</v>
      </c>
    </row>
    <row r="121" spans="25:26">
      <c r="Y121" s="13" t="s">
        <v>444</v>
      </c>
      <c r="Z121" s="14" t="s">
        <v>445</v>
      </c>
    </row>
    <row r="122" spans="25:26">
      <c r="Y122" s="13" t="s">
        <v>446</v>
      </c>
      <c r="Z122" s="14" t="s">
        <v>447</v>
      </c>
    </row>
    <row r="123" spans="25:26">
      <c r="Y123" s="13" t="s">
        <v>448</v>
      </c>
      <c r="Z123" s="14" t="s">
        <v>449</v>
      </c>
    </row>
    <row r="124" spans="25:26">
      <c r="Y124" s="13" t="s">
        <v>450</v>
      </c>
      <c r="Z124" s="14" t="s">
        <v>451</v>
      </c>
    </row>
    <row r="125" spans="25:26">
      <c r="Y125" s="13" t="s">
        <v>452</v>
      </c>
      <c r="Z125" s="14" t="s">
        <v>453</v>
      </c>
    </row>
    <row r="126" spans="25:26">
      <c r="Y126" s="13" t="s">
        <v>454</v>
      </c>
      <c r="Z126" s="14" t="s">
        <v>455</v>
      </c>
    </row>
    <row r="127" spans="25:26">
      <c r="Y127" s="13" t="s">
        <v>456</v>
      </c>
      <c r="Z127" s="14" t="s">
        <v>457</v>
      </c>
    </row>
    <row r="128" spans="25:26">
      <c r="Y128" s="13" t="s">
        <v>458</v>
      </c>
      <c r="Z128" s="14" t="s">
        <v>459</v>
      </c>
    </row>
    <row r="129" spans="25:26">
      <c r="Y129" s="13" t="s">
        <v>460</v>
      </c>
      <c r="Z129" s="14" t="s">
        <v>461</v>
      </c>
    </row>
    <row r="130" spans="25:26">
      <c r="Y130" s="13" t="s">
        <v>462</v>
      </c>
      <c r="Z130" s="14" t="s">
        <v>463</v>
      </c>
    </row>
    <row r="131" spans="25:26">
      <c r="Y131" s="13" t="s">
        <v>464</v>
      </c>
      <c r="Z131" s="14" t="s">
        <v>465</v>
      </c>
    </row>
    <row r="132" spans="25:26">
      <c r="Y132" s="13" t="s">
        <v>466</v>
      </c>
      <c r="Z132" s="14" t="s">
        <v>467</v>
      </c>
    </row>
    <row r="133" spans="25:26">
      <c r="Y133" s="13" t="s">
        <v>468</v>
      </c>
      <c r="Z133" s="14" t="s">
        <v>469</v>
      </c>
    </row>
    <row r="134" spans="25:26">
      <c r="Y134" s="13" t="s">
        <v>470</v>
      </c>
      <c r="Z134" s="14" t="s">
        <v>471</v>
      </c>
    </row>
    <row r="135" spans="25:26">
      <c r="Y135" s="13" t="s">
        <v>472</v>
      </c>
      <c r="Z135" s="14" t="s">
        <v>473</v>
      </c>
    </row>
    <row r="136" spans="25:26">
      <c r="Y136" s="13" t="s">
        <v>474</v>
      </c>
      <c r="Z136" s="14" t="s">
        <v>475</v>
      </c>
    </row>
    <row r="137" spans="25:26">
      <c r="Y137" s="13" t="s">
        <v>476</v>
      </c>
      <c r="Z137" s="14" t="s">
        <v>477</v>
      </c>
    </row>
    <row r="138" spans="25:26">
      <c r="Y138" s="13" t="s">
        <v>478</v>
      </c>
      <c r="Z138" s="14" t="s">
        <v>479</v>
      </c>
    </row>
    <row r="139" spans="25:26">
      <c r="Y139" s="13" t="s">
        <v>480</v>
      </c>
      <c r="Z139" s="14" t="s">
        <v>481</v>
      </c>
    </row>
    <row r="140" spans="25:26">
      <c r="Y140" s="13" t="s">
        <v>482</v>
      </c>
      <c r="Z140" s="14" t="s">
        <v>483</v>
      </c>
    </row>
    <row r="141" spans="25:26">
      <c r="Y141" s="13" t="s">
        <v>484</v>
      </c>
      <c r="Z141" s="14" t="s">
        <v>485</v>
      </c>
    </row>
    <row r="142" spans="25:26">
      <c r="Y142" s="13" t="s">
        <v>486</v>
      </c>
      <c r="Z142" s="14" t="s">
        <v>487</v>
      </c>
    </row>
    <row r="143" spans="25:26">
      <c r="Y143" s="13" t="s">
        <v>488</v>
      </c>
      <c r="Z143" s="14" t="s">
        <v>489</v>
      </c>
    </row>
    <row r="144" spans="25:26">
      <c r="Y144" s="13" t="s">
        <v>490</v>
      </c>
      <c r="Z144" s="14" t="s">
        <v>491</v>
      </c>
    </row>
    <row r="145" spans="25:26">
      <c r="Y145" s="13" t="s">
        <v>492</v>
      </c>
      <c r="Z145" s="14" t="s">
        <v>493</v>
      </c>
    </row>
    <row r="146" spans="25:26">
      <c r="Y146" s="13" t="s">
        <v>494</v>
      </c>
      <c r="Z146" s="14" t="s">
        <v>495</v>
      </c>
    </row>
    <row r="147" spans="25:26">
      <c r="Y147" s="13" t="s">
        <v>496</v>
      </c>
      <c r="Z147" s="14" t="s">
        <v>497</v>
      </c>
    </row>
    <row r="148" spans="25:26">
      <c r="Y148" s="13" t="s">
        <v>498</v>
      </c>
      <c r="Z148" s="14" t="s">
        <v>2705</v>
      </c>
    </row>
    <row r="149" spans="25:26">
      <c r="Y149" s="13" t="s">
        <v>499</v>
      </c>
      <c r="Z149" s="14" t="s">
        <v>500</v>
      </c>
    </row>
    <row r="150" spans="25:26">
      <c r="Y150" s="13"/>
      <c r="Z150" s="14"/>
    </row>
    <row r="151" spans="25:26">
      <c r="Y151" s="13" t="s">
        <v>501</v>
      </c>
      <c r="Z151" s="14" t="s">
        <v>502</v>
      </c>
    </row>
    <row r="152" spans="25:26">
      <c r="Y152" s="13" t="s">
        <v>503</v>
      </c>
      <c r="Z152" s="14" t="s">
        <v>504</v>
      </c>
    </row>
    <row r="153" spans="25:26">
      <c r="Y153" s="13" t="s">
        <v>505</v>
      </c>
      <c r="Z153" s="14" t="s">
        <v>506</v>
      </c>
    </row>
    <row r="154" spans="25:26">
      <c r="Y154" s="13" t="s">
        <v>507</v>
      </c>
      <c r="Z154" s="14" t="s">
        <v>508</v>
      </c>
    </row>
    <row r="155" spans="25:26">
      <c r="Y155" s="13" t="s">
        <v>509</v>
      </c>
      <c r="Z155" s="14" t="s">
        <v>510</v>
      </c>
    </row>
    <row r="156" spans="25:26">
      <c r="Y156" s="13" t="s">
        <v>511</v>
      </c>
      <c r="Z156" s="14" t="s">
        <v>512</v>
      </c>
    </row>
    <row r="157" spans="25:26">
      <c r="Y157" s="13" t="s">
        <v>513</v>
      </c>
      <c r="Z157" s="14" t="s">
        <v>514</v>
      </c>
    </row>
    <row r="158" spans="25:26">
      <c r="Y158" s="13" t="s">
        <v>515</v>
      </c>
      <c r="Z158" s="14" t="s">
        <v>516</v>
      </c>
    </row>
    <row r="159" spans="25:26">
      <c r="Y159" s="13" t="s">
        <v>517</v>
      </c>
      <c r="Z159" s="14" t="s">
        <v>518</v>
      </c>
    </row>
    <row r="160" spans="25:26">
      <c r="Y160" s="13" t="s">
        <v>519</v>
      </c>
      <c r="Z160" s="14" t="s">
        <v>520</v>
      </c>
    </row>
    <row r="161" spans="25:26">
      <c r="Y161" s="13" t="s">
        <v>521</v>
      </c>
      <c r="Z161" s="14" t="s">
        <v>522</v>
      </c>
    </row>
    <row r="162" spans="25:26">
      <c r="Y162" s="13" t="s">
        <v>523</v>
      </c>
      <c r="Z162" s="14" t="s">
        <v>524</v>
      </c>
    </row>
    <row r="163" spans="25:26">
      <c r="Y163" s="13" t="s">
        <v>525</v>
      </c>
      <c r="Z163" s="14" t="s">
        <v>526</v>
      </c>
    </row>
    <row r="164" spans="25:26">
      <c r="Y164" s="13" t="s">
        <v>527</v>
      </c>
      <c r="Z164" s="14" t="s">
        <v>528</v>
      </c>
    </row>
    <row r="165" spans="25:26">
      <c r="Y165" s="13" t="s">
        <v>529</v>
      </c>
      <c r="Z165" s="14" t="s">
        <v>530</v>
      </c>
    </row>
    <row r="166" spans="25:26">
      <c r="Y166" s="13" t="s">
        <v>531</v>
      </c>
      <c r="Z166" s="14" t="s">
        <v>532</v>
      </c>
    </row>
    <row r="167" spans="25:26">
      <c r="Y167" s="13" t="s">
        <v>533</v>
      </c>
      <c r="Z167" s="14" t="s">
        <v>534</v>
      </c>
    </row>
    <row r="168" spans="25:26">
      <c r="Y168" s="13" t="s">
        <v>535</v>
      </c>
      <c r="Z168" s="14" t="s">
        <v>536</v>
      </c>
    </row>
    <row r="169" spans="25:26">
      <c r="Y169" s="13" t="s">
        <v>537</v>
      </c>
      <c r="Z169" s="14" t="s">
        <v>538</v>
      </c>
    </row>
    <row r="170" spans="25:26">
      <c r="Y170" s="13" t="s">
        <v>539</v>
      </c>
      <c r="Z170" s="14" t="s">
        <v>540</v>
      </c>
    </row>
    <row r="171" spans="25:26">
      <c r="Y171" s="13" t="s">
        <v>541</v>
      </c>
      <c r="Z171" s="14" t="s">
        <v>542</v>
      </c>
    </row>
    <row r="172" spans="25:26">
      <c r="Y172" s="13" t="s">
        <v>543</v>
      </c>
      <c r="Z172" s="14" t="s">
        <v>544</v>
      </c>
    </row>
    <row r="173" spans="25:26">
      <c r="Y173" s="13" t="s">
        <v>545</v>
      </c>
      <c r="Z173" s="14" t="s">
        <v>546</v>
      </c>
    </row>
    <row r="174" spans="25:26">
      <c r="Y174" s="13" t="s">
        <v>547</v>
      </c>
      <c r="Z174" s="14" t="s">
        <v>548</v>
      </c>
    </row>
    <row r="175" spans="25:26">
      <c r="Y175" s="13" t="s">
        <v>549</v>
      </c>
      <c r="Z175" s="14" t="s">
        <v>550</v>
      </c>
    </row>
    <row r="176" spans="25:26">
      <c r="Y176" s="13" t="s">
        <v>551</v>
      </c>
      <c r="Z176" s="14" t="s">
        <v>552</v>
      </c>
    </row>
    <row r="177" spans="25:26">
      <c r="Y177" s="13" t="s">
        <v>553</v>
      </c>
      <c r="Z177" s="14" t="s">
        <v>554</v>
      </c>
    </row>
    <row r="178" spans="25:26">
      <c r="Y178" s="13" t="s">
        <v>555</v>
      </c>
      <c r="Z178" s="14" t="s">
        <v>556</v>
      </c>
    </row>
    <row r="179" spans="25:26">
      <c r="Y179" s="13" t="s">
        <v>557</v>
      </c>
      <c r="Z179" s="14" t="s">
        <v>558</v>
      </c>
    </row>
    <row r="180" spans="25:26">
      <c r="Y180" s="13" t="s">
        <v>559</v>
      </c>
      <c r="Z180" s="14" t="s">
        <v>560</v>
      </c>
    </row>
    <row r="181" spans="25:26">
      <c r="Y181" s="13" t="s">
        <v>561</v>
      </c>
      <c r="Z181" s="14" t="s">
        <v>562</v>
      </c>
    </row>
    <row r="182" spans="25:26">
      <c r="Y182" s="13" t="s">
        <v>563</v>
      </c>
      <c r="Z182" s="14" t="s">
        <v>564</v>
      </c>
    </row>
    <row r="183" spans="25:26">
      <c r="Y183" s="13" t="s">
        <v>565</v>
      </c>
      <c r="Z183" s="14" t="s">
        <v>566</v>
      </c>
    </row>
    <row r="184" spans="25:26">
      <c r="Y184" s="13" t="s">
        <v>567</v>
      </c>
      <c r="Z184" s="14" t="s">
        <v>568</v>
      </c>
    </row>
    <row r="185" spans="25:26">
      <c r="Y185" s="13" t="s">
        <v>569</v>
      </c>
      <c r="Z185" s="14" t="s">
        <v>570</v>
      </c>
    </row>
    <row r="186" spans="25:26">
      <c r="Y186" s="13" t="s">
        <v>571</v>
      </c>
      <c r="Z186" s="14" t="s">
        <v>572</v>
      </c>
    </row>
    <row r="187" spans="25:26">
      <c r="Y187" s="13" t="s">
        <v>573</v>
      </c>
      <c r="Z187" s="14" t="s">
        <v>574</v>
      </c>
    </row>
    <row r="188" spans="25:26">
      <c r="Y188" s="13" t="s">
        <v>575</v>
      </c>
      <c r="Z188" s="14" t="s">
        <v>576</v>
      </c>
    </row>
    <row r="189" spans="25:26">
      <c r="Y189" s="13" t="s">
        <v>577</v>
      </c>
      <c r="Z189" s="14" t="s">
        <v>578</v>
      </c>
    </row>
    <row r="190" spans="25:26">
      <c r="Y190" s="13" t="s">
        <v>579</v>
      </c>
      <c r="Z190" s="14" t="s">
        <v>580</v>
      </c>
    </row>
    <row r="191" spans="25:26">
      <c r="Y191" s="13" t="s">
        <v>581</v>
      </c>
      <c r="Z191" s="14" t="s">
        <v>582</v>
      </c>
    </row>
    <row r="192" spans="25:26">
      <c r="Y192" s="13" t="s">
        <v>583</v>
      </c>
      <c r="Z192" s="14" t="s">
        <v>584</v>
      </c>
    </row>
    <row r="193" spans="25:26">
      <c r="Y193" s="13" t="s">
        <v>585</v>
      </c>
      <c r="Z193" s="14" t="s">
        <v>586</v>
      </c>
    </row>
    <row r="194" spans="25:26">
      <c r="Y194" s="13" t="s">
        <v>587</v>
      </c>
      <c r="Z194" s="14" t="s">
        <v>588</v>
      </c>
    </row>
    <row r="195" spans="25:26">
      <c r="Y195" s="13" t="s">
        <v>589</v>
      </c>
      <c r="Z195" s="14" t="s">
        <v>590</v>
      </c>
    </row>
    <row r="196" spans="25:26">
      <c r="Y196" s="13" t="s">
        <v>591</v>
      </c>
      <c r="Z196" s="14" t="s">
        <v>592</v>
      </c>
    </row>
    <row r="197" spans="25:26">
      <c r="Y197" s="13" t="s">
        <v>593</v>
      </c>
      <c r="Z197" s="14" t="s">
        <v>594</v>
      </c>
    </row>
    <row r="198" spans="25:26">
      <c r="Y198" s="13" t="s">
        <v>595</v>
      </c>
      <c r="Z198" s="14" t="s">
        <v>596</v>
      </c>
    </row>
    <row r="199" spans="25:26">
      <c r="Y199" s="13" t="s">
        <v>597</v>
      </c>
      <c r="Z199" s="14" t="s">
        <v>598</v>
      </c>
    </row>
    <row r="200" spans="25:26">
      <c r="Y200" s="13" t="s">
        <v>599</v>
      </c>
      <c r="Z200" s="14" t="s">
        <v>600</v>
      </c>
    </row>
    <row r="201" spans="25:26">
      <c r="Y201" s="13" t="s">
        <v>601</v>
      </c>
      <c r="Z201" s="14" t="s">
        <v>602</v>
      </c>
    </row>
    <row r="202" spans="25:26">
      <c r="Y202" s="13" t="s">
        <v>603</v>
      </c>
      <c r="Z202" s="14" t="s">
        <v>604</v>
      </c>
    </row>
    <row r="203" spans="25:26">
      <c r="Y203" s="13" t="s">
        <v>605</v>
      </c>
      <c r="Z203" s="14" t="s">
        <v>606</v>
      </c>
    </row>
    <row r="204" spans="25:26">
      <c r="Y204" s="13" t="s">
        <v>607</v>
      </c>
      <c r="Z204" s="14" t="s">
        <v>608</v>
      </c>
    </row>
    <row r="205" spans="25:26">
      <c r="Y205" s="13" t="s">
        <v>609</v>
      </c>
      <c r="Z205" s="14" t="s">
        <v>610</v>
      </c>
    </row>
    <row r="206" spans="25:26">
      <c r="Y206" s="13" t="s">
        <v>611</v>
      </c>
      <c r="Z206" s="14" t="s">
        <v>612</v>
      </c>
    </row>
    <row r="207" spans="25:26">
      <c r="Y207" s="13" t="s">
        <v>613</v>
      </c>
      <c r="Z207" s="14" t="s">
        <v>614</v>
      </c>
    </row>
    <row r="208" spans="25:26">
      <c r="Y208" s="13" t="s">
        <v>615</v>
      </c>
      <c r="Z208" s="14" t="s">
        <v>616</v>
      </c>
    </row>
    <row r="209" spans="25:26">
      <c r="Y209" s="13" t="s">
        <v>617</v>
      </c>
      <c r="Z209" s="14" t="s">
        <v>618</v>
      </c>
    </row>
    <row r="210" spans="25:26">
      <c r="Y210" s="13" t="s">
        <v>619</v>
      </c>
      <c r="Z210" s="14" t="s">
        <v>620</v>
      </c>
    </row>
    <row r="211" spans="25:26">
      <c r="Y211" s="13" t="s">
        <v>621</v>
      </c>
      <c r="Z211" s="14" t="s">
        <v>622</v>
      </c>
    </row>
    <row r="212" spans="25:26">
      <c r="Y212" s="13" t="s">
        <v>623</v>
      </c>
      <c r="Z212" s="14" t="s">
        <v>624</v>
      </c>
    </row>
    <row r="213" spans="25:26">
      <c r="Y213" s="13" t="s">
        <v>625</v>
      </c>
      <c r="Z213" s="14" t="s">
        <v>626</v>
      </c>
    </row>
    <row r="214" spans="25:26">
      <c r="Y214" s="13" t="s">
        <v>627</v>
      </c>
      <c r="Z214" s="14" t="s">
        <v>628</v>
      </c>
    </row>
    <row r="215" spans="25:26">
      <c r="Y215" s="13" t="s">
        <v>629</v>
      </c>
      <c r="Z215" s="14" t="s">
        <v>630</v>
      </c>
    </row>
    <row r="216" spans="25:26">
      <c r="Y216" s="13" t="s">
        <v>631</v>
      </c>
      <c r="Z216" s="14" t="s">
        <v>632</v>
      </c>
    </row>
    <row r="217" spans="25:26">
      <c r="Y217" s="13" t="s">
        <v>633</v>
      </c>
      <c r="Z217" s="14" t="s">
        <v>634</v>
      </c>
    </row>
    <row r="218" spans="25:26">
      <c r="Y218" s="13" t="s">
        <v>635</v>
      </c>
      <c r="Z218" s="14" t="s">
        <v>636</v>
      </c>
    </row>
    <row r="219" spans="25:26">
      <c r="Y219" s="13" t="s">
        <v>637</v>
      </c>
      <c r="Z219" s="14" t="s">
        <v>638</v>
      </c>
    </row>
    <row r="220" spans="25:26">
      <c r="Y220" s="13" t="s">
        <v>639</v>
      </c>
      <c r="Z220" s="14" t="s">
        <v>640</v>
      </c>
    </row>
    <row r="221" spans="25:26">
      <c r="Y221" s="13" t="s">
        <v>641</v>
      </c>
      <c r="Z221" s="14" t="s">
        <v>642</v>
      </c>
    </row>
    <row r="222" spans="25:26">
      <c r="Y222" s="13" t="s">
        <v>643</v>
      </c>
      <c r="Z222" s="14" t="s">
        <v>644</v>
      </c>
    </row>
    <row r="223" spans="25:26">
      <c r="Y223" s="13" t="s">
        <v>645</v>
      </c>
      <c r="Z223" s="14" t="s">
        <v>646</v>
      </c>
    </row>
    <row r="224" spans="25:26">
      <c r="Y224" s="13" t="s">
        <v>647</v>
      </c>
      <c r="Z224" s="14" t="s">
        <v>648</v>
      </c>
    </row>
    <row r="225" spans="25:26">
      <c r="Y225" s="13" t="s">
        <v>649</v>
      </c>
      <c r="Z225" s="14" t="s">
        <v>650</v>
      </c>
    </row>
    <row r="226" spans="25:26">
      <c r="Y226" s="13" t="s">
        <v>651</v>
      </c>
      <c r="Z226" s="14" t="s">
        <v>652</v>
      </c>
    </row>
    <row r="227" spans="25:26">
      <c r="Y227" s="13" t="s">
        <v>653</v>
      </c>
      <c r="Z227" s="14" t="s">
        <v>654</v>
      </c>
    </row>
    <row r="228" spans="25:26">
      <c r="Y228" s="13" t="s">
        <v>655</v>
      </c>
      <c r="Z228" s="14" t="s">
        <v>656</v>
      </c>
    </row>
    <row r="229" spans="25:26">
      <c r="Y229" s="13" t="s">
        <v>657</v>
      </c>
      <c r="Z229" s="14" t="s">
        <v>658</v>
      </c>
    </row>
    <row r="230" spans="25:26">
      <c r="Y230" s="13" t="s">
        <v>659</v>
      </c>
      <c r="Z230" s="14" t="s">
        <v>660</v>
      </c>
    </row>
    <row r="231" spans="25:26">
      <c r="Y231" s="13" t="s">
        <v>661</v>
      </c>
      <c r="Z231" s="14" t="s">
        <v>662</v>
      </c>
    </row>
    <row r="232" spans="25:26">
      <c r="Y232" s="13" t="s">
        <v>663</v>
      </c>
      <c r="Z232" s="14" t="s">
        <v>664</v>
      </c>
    </row>
    <row r="233" spans="25:26">
      <c r="Y233" s="13" t="s">
        <v>665</v>
      </c>
      <c r="Z233" s="14" t="s">
        <v>666</v>
      </c>
    </row>
    <row r="234" spans="25:26">
      <c r="Y234" s="13" t="s">
        <v>667</v>
      </c>
      <c r="Z234" s="14" t="s">
        <v>668</v>
      </c>
    </row>
    <row r="235" spans="25:26">
      <c r="Y235" s="13" t="s">
        <v>669</v>
      </c>
      <c r="Z235" s="14" t="s">
        <v>670</v>
      </c>
    </row>
    <row r="236" spans="25:26">
      <c r="Y236" s="13" t="s">
        <v>671</v>
      </c>
      <c r="Z236" s="14" t="s">
        <v>672</v>
      </c>
    </row>
    <row r="237" spans="25:26">
      <c r="Y237" s="13" t="s">
        <v>673</v>
      </c>
      <c r="Z237" s="14" t="s">
        <v>674</v>
      </c>
    </row>
    <row r="238" spans="25:26">
      <c r="Y238" s="13" t="s">
        <v>675</v>
      </c>
      <c r="Z238" s="14" t="s">
        <v>676</v>
      </c>
    </row>
    <row r="239" spans="25:26">
      <c r="Y239" s="13" t="s">
        <v>677</v>
      </c>
      <c r="Z239" s="14" t="s">
        <v>678</v>
      </c>
    </row>
    <row r="240" spans="25:26">
      <c r="Y240" s="13" t="s">
        <v>679</v>
      </c>
      <c r="Z240" s="14" t="s">
        <v>680</v>
      </c>
    </row>
    <row r="241" spans="25:26">
      <c r="Y241" s="13" t="s">
        <v>681</v>
      </c>
      <c r="Z241" s="14" t="s">
        <v>682</v>
      </c>
    </row>
    <row r="242" spans="25:26">
      <c r="Y242" s="13" t="s">
        <v>683</v>
      </c>
      <c r="Z242" s="14" t="s">
        <v>684</v>
      </c>
    </row>
    <row r="243" spans="25:26">
      <c r="Y243" s="13" t="s">
        <v>685</v>
      </c>
      <c r="Z243" s="14" t="s">
        <v>686</v>
      </c>
    </row>
    <row r="244" spans="25:26">
      <c r="Y244" s="13" t="s">
        <v>687</v>
      </c>
      <c r="Z244" s="14" t="s">
        <v>688</v>
      </c>
    </row>
    <row r="245" spans="25:26">
      <c r="Y245" s="13" t="s">
        <v>689</v>
      </c>
      <c r="Z245" s="14" t="s">
        <v>690</v>
      </c>
    </row>
    <row r="246" spans="25:26">
      <c r="Y246" s="13" t="s">
        <v>691</v>
      </c>
      <c r="Z246" s="14" t="s">
        <v>692</v>
      </c>
    </row>
    <row r="247" spans="25:26">
      <c r="Y247" s="13" t="s">
        <v>693</v>
      </c>
      <c r="Z247" s="14" t="s">
        <v>694</v>
      </c>
    </row>
    <row r="248" spans="25:26">
      <c r="Y248" s="13" t="s">
        <v>695</v>
      </c>
      <c r="Z248" s="14" t="s">
        <v>696</v>
      </c>
    </row>
    <row r="249" spans="25:26">
      <c r="Y249" s="13" t="s">
        <v>697</v>
      </c>
      <c r="Z249" s="14" t="s">
        <v>698</v>
      </c>
    </row>
    <row r="250" spans="25:26">
      <c r="Y250" s="13" t="s">
        <v>699</v>
      </c>
      <c r="Z250" s="14" t="s">
        <v>700</v>
      </c>
    </row>
    <row r="251" spans="25:26">
      <c r="Y251" s="13" t="s">
        <v>701</v>
      </c>
      <c r="Z251" s="14" t="s">
        <v>702</v>
      </c>
    </row>
    <row r="252" spans="25:26">
      <c r="Y252" s="13" t="s">
        <v>703</v>
      </c>
      <c r="Z252" s="14" t="s">
        <v>704</v>
      </c>
    </row>
    <row r="253" spans="25:26">
      <c r="Y253" s="13" t="s">
        <v>705</v>
      </c>
      <c r="Z253" s="14" t="s">
        <v>706</v>
      </c>
    </row>
    <row r="254" spans="25:26">
      <c r="Y254" s="13" t="s">
        <v>707</v>
      </c>
      <c r="Z254" s="14" t="s">
        <v>708</v>
      </c>
    </row>
    <row r="255" spans="25:26">
      <c r="Y255" s="13" t="s">
        <v>709</v>
      </c>
      <c r="Z255" s="14" t="s">
        <v>710</v>
      </c>
    </row>
    <row r="256" spans="25:26">
      <c r="Y256" s="13" t="s">
        <v>711</v>
      </c>
      <c r="Z256" s="14" t="s">
        <v>712</v>
      </c>
    </row>
    <row r="257" spans="25:26">
      <c r="Y257" s="13" t="s">
        <v>713</v>
      </c>
      <c r="Z257" s="14" t="s">
        <v>714</v>
      </c>
    </row>
    <row r="258" spans="25:26">
      <c r="Y258" s="13" t="s">
        <v>715</v>
      </c>
      <c r="Z258" s="14" t="s">
        <v>716</v>
      </c>
    </row>
    <row r="259" spans="25:26">
      <c r="Y259" s="13" t="s">
        <v>717</v>
      </c>
      <c r="Z259" s="14" t="s">
        <v>718</v>
      </c>
    </row>
    <row r="260" spans="25:26">
      <c r="Y260" s="13" t="s">
        <v>719</v>
      </c>
      <c r="Z260" s="14" t="s">
        <v>720</v>
      </c>
    </row>
    <row r="261" spans="25:26">
      <c r="Y261" s="13" t="s">
        <v>721</v>
      </c>
      <c r="Z261" s="14" t="s">
        <v>722</v>
      </c>
    </row>
    <row r="262" spans="25:26">
      <c r="Y262" s="13" t="s">
        <v>723</v>
      </c>
      <c r="Z262" s="14" t="s">
        <v>724</v>
      </c>
    </row>
    <row r="263" spans="25:26">
      <c r="Y263" s="13" t="s">
        <v>725</v>
      </c>
      <c r="Z263" s="14" t="s">
        <v>726</v>
      </c>
    </row>
    <row r="264" spans="25:26">
      <c r="Y264" s="13" t="s">
        <v>727</v>
      </c>
      <c r="Z264" s="14" t="s">
        <v>728</v>
      </c>
    </row>
    <row r="265" spans="25:26">
      <c r="Y265" s="13" t="s">
        <v>729</v>
      </c>
      <c r="Z265" s="14" t="s">
        <v>730</v>
      </c>
    </row>
    <row r="266" spans="25:26">
      <c r="Y266" s="13" t="s">
        <v>731</v>
      </c>
      <c r="Z266" s="14" t="s">
        <v>732</v>
      </c>
    </row>
    <row r="267" spans="25:26">
      <c r="Y267" s="13" t="s">
        <v>733</v>
      </c>
      <c r="Z267" s="14" t="s">
        <v>734</v>
      </c>
    </row>
    <row r="268" spans="25:26">
      <c r="Y268" s="13" t="s">
        <v>735</v>
      </c>
      <c r="Z268" s="14" t="s">
        <v>736</v>
      </c>
    </row>
    <row r="269" spans="25:26">
      <c r="Y269" s="13" t="s">
        <v>737</v>
      </c>
      <c r="Z269" s="14" t="s">
        <v>738</v>
      </c>
    </row>
    <row r="270" spans="25:26">
      <c r="Y270" s="13" t="s">
        <v>739</v>
      </c>
      <c r="Z270" s="14" t="s">
        <v>740</v>
      </c>
    </row>
    <row r="271" spans="25:26">
      <c r="Y271" s="13" t="s">
        <v>741</v>
      </c>
      <c r="Z271" s="14" t="s">
        <v>742</v>
      </c>
    </row>
    <row r="272" spans="25:26">
      <c r="Y272" s="13" t="s">
        <v>743</v>
      </c>
      <c r="Z272" s="14" t="s">
        <v>744</v>
      </c>
    </row>
    <row r="273" spans="25:26">
      <c r="Y273" s="13" t="s">
        <v>745</v>
      </c>
      <c r="Z273" s="14" t="s">
        <v>746</v>
      </c>
    </row>
    <row r="274" spans="25:26">
      <c r="Y274" s="13" t="s">
        <v>747</v>
      </c>
      <c r="Z274" s="14" t="s">
        <v>748</v>
      </c>
    </row>
    <row r="275" spans="25:26">
      <c r="Y275" s="13" t="s">
        <v>749</v>
      </c>
      <c r="Z275" s="14" t="s">
        <v>750</v>
      </c>
    </row>
    <row r="276" spans="25:26">
      <c r="Y276" s="13" t="s">
        <v>751</v>
      </c>
      <c r="Z276" s="14" t="s">
        <v>752</v>
      </c>
    </row>
    <row r="277" spans="25:26">
      <c r="Y277" s="13" t="s">
        <v>753</v>
      </c>
      <c r="Z277" s="14" t="s">
        <v>754</v>
      </c>
    </row>
    <row r="278" spans="25:26">
      <c r="Y278" s="13" t="s">
        <v>755</v>
      </c>
      <c r="Z278" s="14" t="s">
        <v>756</v>
      </c>
    </row>
    <row r="279" spans="25:26">
      <c r="Y279" s="13" t="s">
        <v>757</v>
      </c>
      <c r="Z279" s="14" t="s">
        <v>758</v>
      </c>
    </row>
    <row r="280" spans="25:26">
      <c r="Y280" s="13" t="s">
        <v>759</v>
      </c>
      <c r="Z280" s="14" t="s">
        <v>760</v>
      </c>
    </row>
    <row r="281" spans="25:26">
      <c r="Y281" s="13" t="s">
        <v>761</v>
      </c>
      <c r="Z281" s="14" t="s">
        <v>762</v>
      </c>
    </row>
    <row r="282" spans="25:26">
      <c r="Y282" s="13" t="s">
        <v>763</v>
      </c>
      <c r="Z282" s="14" t="s">
        <v>764</v>
      </c>
    </row>
    <row r="283" spans="25:26">
      <c r="Y283" s="13" t="s">
        <v>765</v>
      </c>
      <c r="Z283" s="14" t="s">
        <v>766</v>
      </c>
    </row>
    <row r="284" spans="25:26">
      <c r="Y284" s="13" t="s">
        <v>767</v>
      </c>
      <c r="Z284" s="14" t="s">
        <v>768</v>
      </c>
    </row>
    <row r="285" spans="25:26">
      <c r="Y285" s="13" t="s">
        <v>769</v>
      </c>
      <c r="Z285" s="14" t="s">
        <v>770</v>
      </c>
    </row>
    <row r="286" spans="25:26">
      <c r="Y286" s="13" t="s">
        <v>771</v>
      </c>
      <c r="Z286" s="14" t="s">
        <v>772</v>
      </c>
    </row>
    <row r="287" spans="25:26">
      <c r="Y287" s="13" t="s">
        <v>773</v>
      </c>
      <c r="Z287" s="14" t="s">
        <v>774</v>
      </c>
    </row>
    <row r="288" spans="25:26">
      <c r="Y288" s="13" t="s">
        <v>775</v>
      </c>
      <c r="Z288" s="14" t="s">
        <v>776</v>
      </c>
    </row>
    <row r="289" spans="25:26">
      <c r="Y289" s="13" t="s">
        <v>777</v>
      </c>
      <c r="Z289" s="14" t="s">
        <v>778</v>
      </c>
    </row>
    <row r="290" spans="25:26">
      <c r="Y290" s="13" t="s">
        <v>779</v>
      </c>
      <c r="Z290" s="14" t="s">
        <v>780</v>
      </c>
    </row>
    <row r="291" spans="25:26">
      <c r="Y291" s="13" t="s">
        <v>781</v>
      </c>
      <c r="Z291" s="14" t="s">
        <v>782</v>
      </c>
    </row>
    <row r="292" spans="25:26">
      <c r="Y292" s="13" t="s">
        <v>783</v>
      </c>
      <c r="Z292" s="14" t="s">
        <v>784</v>
      </c>
    </row>
    <row r="293" spans="25:26">
      <c r="Y293" s="13" t="s">
        <v>785</v>
      </c>
      <c r="Z293" s="14" t="s">
        <v>786</v>
      </c>
    </row>
    <row r="294" spans="25:26">
      <c r="Y294" s="13" t="s">
        <v>787</v>
      </c>
      <c r="Z294" s="14" t="s">
        <v>788</v>
      </c>
    </row>
    <row r="295" spans="25:26">
      <c r="Y295" s="13" t="s">
        <v>789</v>
      </c>
      <c r="Z295" s="14" t="s">
        <v>790</v>
      </c>
    </row>
    <row r="296" spans="25:26">
      <c r="Y296" s="13" t="s">
        <v>791</v>
      </c>
      <c r="Z296" s="14" t="s">
        <v>792</v>
      </c>
    </row>
    <row r="297" spans="25:26">
      <c r="Y297" s="13" t="s">
        <v>793</v>
      </c>
      <c r="Z297" s="14" t="s">
        <v>794</v>
      </c>
    </row>
    <row r="298" spans="25:26">
      <c r="Y298" s="13" t="s">
        <v>795</v>
      </c>
      <c r="Z298" s="14" t="s">
        <v>796</v>
      </c>
    </row>
    <row r="299" spans="25:26">
      <c r="Y299" s="13" t="s">
        <v>797</v>
      </c>
      <c r="Z299" s="14" t="s">
        <v>798</v>
      </c>
    </row>
    <row r="300" spans="25:26">
      <c r="Y300" s="13" t="s">
        <v>799</v>
      </c>
      <c r="Z300" s="14" t="s">
        <v>800</v>
      </c>
    </row>
    <row r="301" spans="25:26">
      <c r="Y301" s="13" t="s">
        <v>801</v>
      </c>
      <c r="Z301" s="14" t="s">
        <v>802</v>
      </c>
    </row>
    <row r="302" spans="25:26">
      <c r="Y302" s="13" t="s">
        <v>803</v>
      </c>
      <c r="Z302" s="14" t="s">
        <v>804</v>
      </c>
    </row>
    <row r="303" spans="25:26">
      <c r="Y303" s="13" t="s">
        <v>805</v>
      </c>
      <c r="Z303" s="14" t="s">
        <v>806</v>
      </c>
    </row>
    <row r="304" spans="25:26">
      <c r="Y304" s="13" t="s">
        <v>807</v>
      </c>
      <c r="Z304" s="14" t="s">
        <v>808</v>
      </c>
    </row>
    <row r="305" spans="25:26">
      <c r="Y305" s="13" t="s">
        <v>809</v>
      </c>
      <c r="Z305" s="14" t="s">
        <v>810</v>
      </c>
    </row>
    <row r="306" spans="25:26">
      <c r="Y306" s="13" t="s">
        <v>811</v>
      </c>
      <c r="Z306" s="14" t="s">
        <v>812</v>
      </c>
    </row>
    <row r="307" spans="25:26">
      <c r="Y307" s="13" t="s">
        <v>813</v>
      </c>
      <c r="Z307" s="14" t="s">
        <v>814</v>
      </c>
    </row>
    <row r="308" spans="25:26">
      <c r="Y308" s="13" t="s">
        <v>815</v>
      </c>
      <c r="Z308" s="14" t="s">
        <v>816</v>
      </c>
    </row>
    <row r="309" spans="25:26">
      <c r="Y309" s="13" t="s">
        <v>817</v>
      </c>
      <c r="Z309" s="14" t="s">
        <v>818</v>
      </c>
    </row>
    <row r="310" spans="25:26">
      <c r="Y310" s="13" t="s">
        <v>819</v>
      </c>
      <c r="Z310" s="14" t="s">
        <v>820</v>
      </c>
    </row>
    <row r="311" spans="25:26">
      <c r="Y311" s="13" t="s">
        <v>821</v>
      </c>
      <c r="Z311" s="14" t="s">
        <v>822</v>
      </c>
    </row>
    <row r="312" spans="25:26">
      <c r="Y312" s="13" t="s">
        <v>823</v>
      </c>
      <c r="Z312" s="14" t="s">
        <v>824</v>
      </c>
    </row>
    <row r="313" spans="25:26">
      <c r="Y313" s="13" t="s">
        <v>825</v>
      </c>
      <c r="Z313" s="14" t="s">
        <v>826</v>
      </c>
    </row>
    <row r="314" spans="25:26">
      <c r="Y314" s="13" t="s">
        <v>827</v>
      </c>
      <c r="Z314" s="14" t="s">
        <v>828</v>
      </c>
    </row>
    <row r="315" spans="25:26">
      <c r="Y315" s="13" t="s">
        <v>829</v>
      </c>
      <c r="Z315" s="14" t="s">
        <v>830</v>
      </c>
    </row>
    <row r="316" spans="25:26">
      <c r="Y316" s="13" t="s">
        <v>831</v>
      </c>
      <c r="Z316" s="14" t="s">
        <v>832</v>
      </c>
    </row>
    <row r="317" spans="25:26">
      <c r="Y317" s="13" t="s">
        <v>833</v>
      </c>
      <c r="Z317" s="14" t="s">
        <v>834</v>
      </c>
    </row>
    <row r="318" spans="25:26">
      <c r="Y318" s="13" t="s">
        <v>835</v>
      </c>
      <c r="Z318" s="14" t="s">
        <v>836</v>
      </c>
    </row>
    <row r="319" spans="25:26">
      <c r="Y319" s="13" t="s">
        <v>837</v>
      </c>
      <c r="Z319" s="14" t="s">
        <v>838</v>
      </c>
    </row>
    <row r="320" spans="25:26">
      <c r="Y320" s="13" t="s">
        <v>839</v>
      </c>
      <c r="Z320" s="14" t="s">
        <v>840</v>
      </c>
    </row>
    <row r="321" spans="25:26">
      <c r="Y321" s="13" t="s">
        <v>841</v>
      </c>
      <c r="Z321" s="14" t="s">
        <v>842</v>
      </c>
    </row>
    <row r="322" spans="25:26">
      <c r="Y322" s="13" t="s">
        <v>843</v>
      </c>
      <c r="Z322" s="14" t="s">
        <v>844</v>
      </c>
    </row>
    <row r="323" spans="25:26">
      <c r="Y323" s="13" t="s">
        <v>845</v>
      </c>
      <c r="Z323" s="14" t="s">
        <v>846</v>
      </c>
    </row>
    <row r="324" spans="25:26">
      <c r="Y324" s="13" t="s">
        <v>847</v>
      </c>
      <c r="Z324" s="14" t="s">
        <v>848</v>
      </c>
    </row>
    <row r="325" spans="25:26">
      <c r="Y325" s="13" t="s">
        <v>849</v>
      </c>
      <c r="Z325" s="14" t="s">
        <v>850</v>
      </c>
    </row>
    <row r="326" spans="25:26">
      <c r="Y326" s="13" t="s">
        <v>851</v>
      </c>
      <c r="Z326" s="14" t="s">
        <v>852</v>
      </c>
    </row>
    <row r="327" spans="25:26">
      <c r="Y327" s="13" t="s">
        <v>853</v>
      </c>
      <c r="Z327" s="14" t="s">
        <v>854</v>
      </c>
    </row>
    <row r="328" spans="25:26">
      <c r="Y328" s="13" t="s">
        <v>855</v>
      </c>
      <c r="Z328" s="14" t="s">
        <v>856</v>
      </c>
    </row>
    <row r="329" spans="25:26">
      <c r="Y329" s="13" t="s">
        <v>857</v>
      </c>
      <c r="Z329" s="14" t="s">
        <v>858</v>
      </c>
    </row>
    <row r="330" spans="25:26">
      <c r="Y330" s="13" t="s">
        <v>859</v>
      </c>
      <c r="Z330" s="14" t="s">
        <v>860</v>
      </c>
    </row>
    <row r="331" spans="25:26">
      <c r="Y331" s="13" t="s">
        <v>861</v>
      </c>
      <c r="Z331" s="14" t="s">
        <v>862</v>
      </c>
    </row>
    <row r="332" spans="25:26">
      <c r="Y332" s="13" t="s">
        <v>863</v>
      </c>
      <c r="Z332" s="14" t="s">
        <v>864</v>
      </c>
    </row>
    <row r="333" spans="25:26">
      <c r="Y333" s="13" t="s">
        <v>865</v>
      </c>
      <c r="Z333" s="14" t="s">
        <v>866</v>
      </c>
    </row>
    <row r="334" spans="25:26">
      <c r="Y334" s="13" t="s">
        <v>867</v>
      </c>
      <c r="Z334" s="14" t="s">
        <v>868</v>
      </c>
    </row>
    <row r="335" spans="25:26">
      <c r="Y335" s="13" t="s">
        <v>869</v>
      </c>
      <c r="Z335" s="14" t="s">
        <v>870</v>
      </c>
    </row>
    <row r="336" spans="25:26">
      <c r="Y336" s="13" t="s">
        <v>871</v>
      </c>
      <c r="Z336" s="14" t="s">
        <v>872</v>
      </c>
    </row>
    <row r="337" spans="25:26">
      <c r="Y337" s="13" t="s">
        <v>873</v>
      </c>
      <c r="Z337" s="14" t="s">
        <v>874</v>
      </c>
    </row>
    <row r="338" spans="25:26">
      <c r="Y338" s="13" t="s">
        <v>875</v>
      </c>
      <c r="Z338" s="14" t="s">
        <v>876</v>
      </c>
    </row>
    <row r="339" spans="25:26">
      <c r="Y339" s="13" t="s">
        <v>877</v>
      </c>
      <c r="Z339" s="14" t="s">
        <v>878</v>
      </c>
    </row>
    <row r="340" spans="25:26">
      <c r="Y340" s="13" t="s">
        <v>879</v>
      </c>
      <c r="Z340" s="14" t="s">
        <v>880</v>
      </c>
    </row>
    <row r="341" spans="25:26">
      <c r="Y341" s="13" t="s">
        <v>881</v>
      </c>
      <c r="Z341" s="14" t="s">
        <v>882</v>
      </c>
    </row>
    <row r="342" spans="25:26">
      <c r="Y342" s="13" t="s">
        <v>883</v>
      </c>
      <c r="Z342" s="14" t="s">
        <v>884</v>
      </c>
    </row>
    <row r="343" spans="25:26">
      <c r="Y343" s="13" t="s">
        <v>885</v>
      </c>
      <c r="Z343" s="14" t="s">
        <v>886</v>
      </c>
    </row>
    <row r="344" spans="25:26">
      <c r="Y344" s="13" t="s">
        <v>887</v>
      </c>
      <c r="Z344" s="14" t="s">
        <v>888</v>
      </c>
    </row>
    <row r="345" spans="25:26">
      <c r="Y345" s="13" t="s">
        <v>889</v>
      </c>
      <c r="Z345" s="14" t="s">
        <v>890</v>
      </c>
    </row>
    <row r="346" spans="25:26">
      <c r="Y346" s="13" t="s">
        <v>891</v>
      </c>
      <c r="Z346" s="14" t="s">
        <v>892</v>
      </c>
    </row>
    <row r="347" spans="25:26">
      <c r="Y347" s="13" t="s">
        <v>893</v>
      </c>
      <c r="Z347" s="14" t="s">
        <v>894</v>
      </c>
    </row>
    <row r="348" spans="25:26">
      <c r="Y348" s="13" t="s">
        <v>895</v>
      </c>
      <c r="Z348" s="14" t="s">
        <v>896</v>
      </c>
    </row>
    <row r="349" spans="25:26">
      <c r="Y349" s="13" t="s">
        <v>897</v>
      </c>
      <c r="Z349" s="14" t="s">
        <v>898</v>
      </c>
    </row>
    <row r="350" spans="25:26">
      <c r="Y350" s="13" t="s">
        <v>899</v>
      </c>
      <c r="Z350" s="14" t="s">
        <v>900</v>
      </c>
    </row>
    <row r="351" spans="25:26">
      <c r="Y351" s="13" t="s">
        <v>901</v>
      </c>
      <c r="Z351" s="14" t="s">
        <v>902</v>
      </c>
    </row>
    <row r="352" spans="25:26">
      <c r="Y352" s="13" t="s">
        <v>903</v>
      </c>
      <c r="Z352" s="14" t="s">
        <v>904</v>
      </c>
    </row>
    <row r="353" spans="25:26">
      <c r="Y353" s="13" t="s">
        <v>905</v>
      </c>
      <c r="Z353" s="14" t="s">
        <v>906</v>
      </c>
    </row>
    <row r="354" spans="25:26">
      <c r="Y354" s="13" t="s">
        <v>907</v>
      </c>
      <c r="Z354" s="14" t="s">
        <v>908</v>
      </c>
    </row>
    <row r="355" spans="25:26">
      <c r="Y355" s="13" t="s">
        <v>909</v>
      </c>
      <c r="Z355" s="14" t="s">
        <v>910</v>
      </c>
    </row>
    <row r="356" spans="25:26">
      <c r="Y356" s="13" t="s">
        <v>911</v>
      </c>
      <c r="Z356" s="14" t="s">
        <v>912</v>
      </c>
    </row>
    <row r="357" spans="25:26">
      <c r="Y357" s="13" t="s">
        <v>913</v>
      </c>
      <c r="Z357" s="14" t="s">
        <v>914</v>
      </c>
    </row>
    <row r="358" spans="25:26">
      <c r="Y358" s="13" t="s">
        <v>915</v>
      </c>
      <c r="Z358" s="14" t="s">
        <v>916</v>
      </c>
    </row>
    <row r="359" spans="25:26">
      <c r="Y359" s="13" t="s">
        <v>917</v>
      </c>
      <c r="Z359" s="14" t="s">
        <v>918</v>
      </c>
    </row>
    <row r="360" spans="25:26">
      <c r="Y360" s="13" t="s">
        <v>919</v>
      </c>
      <c r="Z360" s="14" t="s">
        <v>920</v>
      </c>
    </row>
    <row r="361" spans="25:26">
      <c r="Y361" s="13" t="s">
        <v>921</v>
      </c>
      <c r="Z361" s="14" t="s">
        <v>922</v>
      </c>
    </row>
    <row r="362" spans="25:26">
      <c r="Y362" s="13" t="s">
        <v>923</v>
      </c>
      <c r="Z362" s="14" t="s">
        <v>924</v>
      </c>
    </row>
    <row r="363" spans="25:26">
      <c r="Y363" s="13" t="s">
        <v>925</v>
      </c>
      <c r="Z363" s="14" t="s">
        <v>926</v>
      </c>
    </row>
    <row r="364" spans="25:26">
      <c r="Y364" s="13" t="s">
        <v>927</v>
      </c>
      <c r="Z364" s="14" t="s">
        <v>928</v>
      </c>
    </row>
    <row r="365" spans="25:26">
      <c r="Y365" s="13" t="s">
        <v>929</v>
      </c>
      <c r="Z365" s="14" t="s">
        <v>930</v>
      </c>
    </row>
    <row r="366" spans="25:26">
      <c r="Y366" s="13" t="s">
        <v>931</v>
      </c>
      <c r="Z366" s="14" t="s">
        <v>932</v>
      </c>
    </row>
    <row r="367" spans="25:26">
      <c r="Y367" s="13" t="s">
        <v>933</v>
      </c>
      <c r="Z367" s="14" t="s">
        <v>934</v>
      </c>
    </row>
    <row r="368" spans="25:26">
      <c r="Y368" s="13" t="s">
        <v>935</v>
      </c>
      <c r="Z368" s="14" t="s">
        <v>936</v>
      </c>
    </row>
    <row r="369" spans="25:26">
      <c r="Y369" s="13" t="s">
        <v>937</v>
      </c>
      <c r="Z369" s="14" t="s">
        <v>938</v>
      </c>
    </row>
    <row r="370" spans="25:26">
      <c r="Y370" s="13" t="s">
        <v>939</v>
      </c>
      <c r="Z370" s="14" t="s">
        <v>940</v>
      </c>
    </row>
    <row r="371" spans="25:26">
      <c r="Y371" s="13" t="s">
        <v>941</v>
      </c>
      <c r="Z371" s="14" t="s">
        <v>942</v>
      </c>
    </row>
    <row r="372" spans="25:26">
      <c r="Y372" s="13" t="s">
        <v>943</v>
      </c>
      <c r="Z372" s="14" t="s">
        <v>944</v>
      </c>
    </row>
    <row r="373" spans="25:26">
      <c r="Y373" s="13" t="s">
        <v>945</v>
      </c>
      <c r="Z373" s="14" t="s">
        <v>946</v>
      </c>
    </row>
    <row r="374" spans="25:26">
      <c r="Y374" s="13" t="s">
        <v>947</v>
      </c>
      <c r="Z374" s="14" t="s">
        <v>948</v>
      </c>
    </row>
    <row r="375" spans="25:26">
      <c r="Y375" s="13" t="s">
        <v>949</v>
      </c>
      <c r="Z375" s="14" t="s">
        <v>950</v>
      </c>
    </row>
    <row r="376" spans="25:26">
      <c r="Y376" s="13" t="s">
        <v>951</v>
      </c>
      <c r="Z376" s="14" t="s">
        <v>952</v>
      </c>
    </row>
    <row r="377" spans="25:26">
      <c r="Y377" s="13" t="s">
        <v>953</v>
      </c>
      <c r="Z377" s="14" t="s">
        <v>954</v>
      </c>
    </row>
    <row r="378" spans="25:26">
      <c r="Y378" s="13" t="s">
        <v>955</v>
      </c>
      <c r="Z378" s="14" t="s">
        <v>956</v>
      </c>
    </row>
    <row r="379" spans="25:26">
      <c r="Y379" s="13" t="s">
        <v>957</v>
      </c>
      <c r="Z379" s="14" t="s">
        <v>958</v>
      </c>
    </row>
    <row r="380" spans="25:26">
      <c r="Y380" s="13" t="s">
        <v>959</v>
      </c>
      <c r="Z380" s="14" t="s">
        <v>960</v>
      </c>
    </row>
    <row r="381" spans="25:26">
      <c r="Y381" s="13" t="s">
        <v>961</v>
      </c>
      <c r="Z381" s="14" t="s">
        <v>962</v>
      </c>
    </row>
    <row r="382" spans="25:26">
      <c r="Y382" s="13" t="s">
        <v>963</v>
      </c>
      <c r="Z382" s="14" t="s">
        <v>964</v>
      </c>
    </row>
    <row r="383" spans="25:26">
      <c r="Y383" s="13" t="s">
        <v>965</v>
      </c>
      <c r="Z383" s="14" t="s">
        <v>966</v>
      </c>
    </row>
    <row r="384" spans="25:26">
      <c r="Y384" s="13" t="s">
        <v>967</v>
      </c>
      <c r="Z384" s="14" t="s">
        <v>968</v>
      </c>
    </row>
    <row r="385" spans="25:26">
      <c r="Y385" s="13" t="s">
        <v>969</v>
      </c>
      <c r="Z385" s="14" t="s">
        <v>970</v>
      </c>
    </row>
    <row r="386" spans="25:26">
      <c r="Y386" s="13" t="s">
        <v>971</v>
      </c>
      <c r="Z386" s="14" t="s">
        <v>972</v>
      </c>
    </row>
    <row r="387" spans="25:26">
      <c r="Y387" s="13" t="s">
        <v>973</v>
      </c>
      <c r="Z387" s="14" t="s">
        <v>974</v>
      </c>
    </row>
    <row r="388" spans="25:26">
      <c r="Y388" s="13" t="s">
        <v>975</v>
      </c>
      <c r="Z388" s="14" t="s">
        <v>976</v>
      </c>
    </row>
    <row r="389" spans="25:26">
      <c r="Y389" s="13" t="s">
        <v>977</v>
      </c>
      <c r="Z389" s="14" t="s">
        <v>978</v>
      </c>
    </row>
    <row r="390" spans="25:26">
      <c r="Y390" s="13" t="s">
        <v>979</v>
      </c>
      <c r="Z390" s="14" t="s">
        <v>980</v>
      </c>
    </row>
    <row r="391" spans="25:26">
      <c r="Y391" s="13" t="s">
        <v>981</v>
      </c>
      <c r="Z391" s="14" t="s">
        <v>982</v>
      </c>
    </row>
    <row r="392" spans="25:26">
      <c r="Y392" s="13" t="s">
        <v>983</v>
      </c>
      <c r="Z392" s="14" t="s">
        <v>984</v>
      </c>
    </row>
    <row r="393" spans="25:26">
      <c r="Y393" s="13" t="s">
        <v>985</v>
      </c>
      <c r="Z393" s="14" t="s">
        <v>986</v>
      </c>
    </row>
    <row r="394" spans="25:26">
      <c r="Y394" s="13" t="s">
        <v>987</v>
      </c>
      <c r="Z394" s="14" t="s">
        <v>988</v>
      </c>
    </row>
    <row r="395" spans="25:26">
      <c r="Y395" s="13" t="s">
        <v>989</v>
      </c>
      <c r="Z395" s="14" t="s">
        <v>990</v>
      </c>
    </row>
    <row r="396" spans="25:26">
      <c r="Y396" s="13" t="s">
        <v>991</v>
      </c>
      <c r="Z396" s="14" t="s">
        <v>992</v>
      </c>
    </row>
    <row r="397" spans="25:26">
      <c r="Y397" s="13" t="s">
        <v>993</v>
      </c>
      <c r="Z397" s="14" t="s">
        <v>994</v>
      </c>
    </row>
    <row r="398" spans="25:26">
      <c r="Y398" s="13" t="s">
        <v>995</v>
      </c>
      <c r="Z398" s="14" t="s">
        <v>996</v>
      </c>
    </row>
    <row r="399" spans="25:26">
      <c r="Y399" s="13" t="s">
        <v>997</v>
      </c>
      <c r="Z399" s="14" t="s">
        <v>998</v>
      </c>
    </row>
    <row r="400" spans="25:26">
      <c r="Y400" s="13" t="s">
        <v>999</v>
      </c>
      <c r="Z400" s="14" t="s">
        <v>1000</v>
      </c>
    </row>
    <row r="401" spans="25:26">
      <c r="Y401" s="13" t="s">
        <v>1001</v>
      </c>
      <c r="Z401" s="14" t="s">
        <v>1002</v>
      </c>
    </row>
    <row r="402" spans="25:26">
      <c r="Y402" s="13" t="s">
        <v>1003</v>
      </c>
      <c r="Z402" s="14" t="s">
        <v>1004</v>
      </c>
    </row>
    <row r="403" spans="25:26">
      <c r="Y403" s="13" t="s">
        <v>1005</v>
      </c>
      <c r="Z403" s="14" t="s">
        <v>1006</v>
      </c>
    </row>
    <row r="404" spans="25:26">
      <c r="Y404" s="13" t="s">
        <v>1007</v>
      </c>
      <c r="Z404" s="14" t="s">
        <v>1008</v>
      </c>
    </row>
    <row r="405" spans="25:26">
      <c r="Y405" s="13" t="s">
        <v>1009</v>
      </c>
      <c r="Z405" s="14" t="s">
        <v>1010</v>
      </c>
    </row>
    <row r="406" spans="25:26">
      <c r="Y406" s="13" t="s">
        <v>1011</v>
      </c>
      <c r="Z406" s="14" t="s">
        <v>1012</v>
      </c>
    </row>
    <row r="407" spans="25:26">
      <c r="Y407" s="13" t="s">
        <v>1013</v>
      </c>
      <c r="Z407" s="14" t="s">
        <v>1014</v>
      </c>
    </row>
    <row r="408" spans="25:26">
      <c r="Y408" s="13" t="s">
        <v>1015</v>
      </c>
      <c r="Z408" s="14" t="s">
        <v>1016</v>
      </c>
    </row>
    <row r="409" spans="25:26">
      <c r="Y409" s="13" t="s">
        <v>1017</v>
      </c>
      <c r="Z409" s="14" t="s">
        <v>1018</v>
      </c>
    </row>
    <row r="410" spans="25:26">
      <c r="Y410" s="13" t="s">
        <v>1019</v>
      </c>
      <c r="Z410" s="14" t="s">
        <v>1020</v>
      </c>
    </row>
    <row r="411" spans="25:26">
      <c r="Y411" s="13" t="s">
        <v>1021</v>
      </c>
      <c r="Z411" s="14" t="s">
        <v>1022</v>
      </c>
    </row>
    <row r="412" spans="25:26">
      <c r="Y412" s="13" t="s">
        <v>1023</v>
      </c>
      <c r="Z412" s="14" t="s">
        <v>1024</v>
      </c>
    </row>
    <row r="413" spans="25:26">
      <c r="Y413" s="13" t="s">
        <v>1025</v>
      </c>
      <c r="Z413" s="14" t="s">
        <v>1026</v>
      </c>
    </row>
    <row r="414" spans="25:26">
      <c r="Y414" s="13" t="s">
        <v>1027</v>
      </c>
      <c r="Z414" s="14" t="s">
        <v>1028</v>
      </c>
    </row>
    <row r="415" spans="25:26">
      <c r="Y415" s="13" t="s">
        <v>1029</v>
      </c>
      <c r="Z415" s="14" t="s">
        <v>1030</v>
      </c>
    </row>
    <row r="416" spans="25:26">
      <c r="Y416" s="13" t="s">
        <v>1031</v>
      </c>
      <c r="Z416" s="14" t="s">
        <v>1032</v>
      </c>
    </row>
    <row r="417" spans="25:26">
      <c r="Y417" s="13" t="s">
        <v>1033</v>
      </c>
      <c r="Z417" s="14" t="s">
        <v>1034</v>
      </c>
    </row>
    <row r="418" spans="25:26">
      <c r="Y418" s="13" t="s">
        <v>1035</v>
      </c>
      <c r="Z418" s="14" t="s">
        <v>1036</v>
      </c>
    </row>
    <row r="419" spans="25:26">
      <c r="Y419" s="13" t="s">
        <v>1037</v>
      </c>
      <c r="Z419" s="14" t="s">
        <v>1038</v>
      </c>
    </row>
    <row r="420" spans="25:26">
      <c r="Y420" s="13" t="s">
        <v>1039</v>
      </c>
      <c r="Z420" s="14" t="s">
        <v>1040</v>
      </c>
    </row>
    <row r="421" spans="25:26">
      <c r="Y421" s="13" t="s">
        <v>1041</v>
      </c>
      <c r="Z421" s="14" t="s">
        <v>1042</v>
      </c>
    </row>
    <row r="422" spans="25:26">
      <c r="Y422" s="13" t="s">
        <v>1043</v>
      </c>
      <c r="Z422" s="14" t="s">
        <v>1044</v>
      </c>
    </row>
    <row r="423" spans="25:26">
      <c r="Y423" s="13" t="s">
        <v>1045</v>
      </c>
      <c r="Z423" s="14" t="s">
        <v>1046</v>
      </c>
    </row>
    <row r="424" spans="25:26">
      <c r="Y424" s="13" t="s">
        <v>1047</v>
      </c>
      <c r="Z424" s="14" t="s">
        <v>1048</v>
      </c>
    </row>
    <row r="425" spans="25:26">
      <c r="Y425" s="13" t="s">
        <v>1049</v>
      </c>
      <c r="Z425" s="14" t="s">
        <v>1050</v>
      </c>
    </row>
    <row r="426" spans="25:26">
      <c r="Y426" s="13" t="s">
        <v>1051</v>
      </c>
      <c r="Z426" s="14" t="s">
        <v>1052</v>
      </c>
    </row>
    <row r="427" spans="25:26">
      <c r="Y427" s="13" t="s">
        <v>1053</v>
      </c>
      <c r="Z427" s="14" t="s">
        <v>1054</v>
      </c>
    </row>
    <row r="428" spans="25:26">
      <c r="Y428" s="13" t="s">
        <v>1055</v>
      </c>
      <c r="Z428" s="14" t="s">
        <v>1056</v>
      </c>
    </row>
    <row r="429" spans="25:26">
      <c r="Y429" s="13" t="s">
        <v>1057</v>
      </c>
      <c r="Z429" s="14" t="s">
        <v>1058</v>
      </c>
    </row>
    <row r="430" spans="25:26">
      <c r="Y430" s="13" t="s">
        <v>1059</v>
      </c>
      <c r="Z430" s="14" t="s">
        <v>1060</v>
      </c>
    </row>
    <row r="431" spans="25:26">
      <c r="Y431" s="13" t="s">
        <v>1061</v>
      </c>
      <c r="Z431" s="14" t="s">
        <v>1062</v>
      </c>
    </row>
    <row r="432" spans="25:26">
      <c r="Y432" s="13" t="s">
        <v>1063</v>
      </c>
      <c r="Z432" s="14" t="s">
        <v>1064</v>
      </c>
    </row>
    <row r="433" spans="25:26">
      <c r="Y433" s="13" t="s">
        <v>1065</v>
      </c>
      <c r="Z433" s="14" t="s">
        <v>1066</v>
      </c>
    </row>
    <row r="434" spans="25:26">
      <c r="Y434" s="13" t="s">
        <v>1067</v>
      </c>
      <c r="Z434" s="14" t="s">
        <v>1068</v>
      </c>
    </row>
    <row r="435" spans="25:26">
      <c r="Y435" s="13" t="s">
        <v>1069</v>
      </c>
      <c r="Z435" s="14" t="s">
        <v>1070</v>
      </c>
    </row>
    <row r="436" spans="25:26">
      <c r="Y436" s="13" t="s">
        <v>1071</v>
      </c>
      <c r="Z436" s="14" t="s">
        <v>1072</v>
      </c>
    </row>
    <row r="437" spans="25:26">
      <c r="Y437" s="13" t="s">
        <v>1073</v>
      </c>
      <c r="Z437" s="14" t="s">
        <v>1074</v>
      </c>
    </row>
    <row r="438" spans="25:26">
      <c r="Y438" s="13" t="s">
        <v>1075</v>
      </c>
      <c r="Z438" s="14" t="s">
        <v>1076</v>
      </c>
    </row>
    <row r="439" spans="25:26">
      <c r="Y439" s="13" t="s">
        <v>1077</v>
      </c>
      <c r="Z439" s="14" t="s">
        <v>1078</v>
      </c>
    </row>
    <row r="440" spans="25:26">
      <c r="Y440" s="13" t="s">
        <v>1079</v>
      </c>
      <c r="Z440" s="14" t="s">
        <v>1080</v>
      </c>
    </row>
    <row r="441" spans="25:26">
      <c r="Y441" s="13" t="s">
        <v>1081</v>
      </c>
      <c r="Z441" s="14" t="s">
        <v>1082</v>
      </c>
    </row>
    <row r="442" spans="25:26">
      <c r="Y442" s="13" t="s">
        <v>1083</v>
      </c>
      <c r="Z442" s="14" t="s">
        <v>1084</v>
      </c>
    </row>
    <row r="443" spans="25:26">
      <c r="Y443" s="13" t="s">
        <v>1085</v>
      </c>
      <c r="Z443" s="14" t="s">
        <v>1086</v>
      </c>
    </row>
    <row r="444" spans="25:26">
      <c r="Y444" s="13" t="s">
        <v>1087</v>
      </c>
      <c r="Z444" s="14" t="s">
        <v>1088</v>
      </c>
    </row>
    <row r="445" spans="25:26">
      <c r="Y445" s="13" t="s">
        <v>1089</v>
      </c>
      <c r="Z445" s="14" t="s">
        <v>1090</v>
      </c>
    </row>
    <row r="446" spans="25:26">
      <c r="Y446" s="13" t="s">
        <v>1091</v>
      </c>
      <c r="Z446" s="14" t="s">
        <v>1092</v>
      </c>
    </row>
    <row r="447" spans="25:26">
      <c r="Y447" s="13" t="s">
        <v>1093</v>
      </c>
      <c r="Z447" s="14" t="s">
        <v>1094</v>
      </c>
    </row>
    <row r="448" spans="25:26">
      <c r="Y448" s="13" t="s">
        <v>1095</v>
      </c>
      <c r="Z448" s="14" t="s">
        <v>1096</v>
      </c>
    </row>
    <row r="449" spans="25:26">
      <c r="Y449" s="13" t="s">
        <v>1097</v>
      </c>
      <c r="Z449" s="14" t="s">
        <v>1098</v>
      </c>
    </row>
    <row r="450" spans="25:26">
      <c r="Y450" s="13" t="s">
        <v>1099</v>
      </c>
      <c r="Z450" s="14" t="s">
        <v>1100</v>
      </c>
    </row>
    <row r="451" spans="25:26">
      <c r="Y451" s="13" t="s">
        <v>1101</v>
      </c>
      <c r="Z451" s="14" t="s">
        <v>1102</v>
      </c>
    </row>
    <row r="452" spans="25:26">
      <c r="Y452" s="13" t="s">
        <v>1103</v>
      </c>
      <c r="Z452" s="14" t="s">
        <v>1104</v>
      </c>
    </row>
    <row r="453" spans="25:26">
      <c r="Y453" s="13" t="s">
        <v>1105</v>
      </c>
      <c r="Z453" s="14" t="s">
        <v>1106</v>
      </c>
    </row>
    <row r="454" spans="25:26">
      <c r="Y454" s="13" t="s">
        <v>1107</v>
      </c>
      <c r="Z454" s="14" t="s">
        <v>1108</v>
      </c>
    </row>
    <row r="455" spans="25:26">
      <c r="Y455" s="13" t="s">
        <v>1109</v>
      </c>
      <c r="Z455" s="14" t="s">
        <v>1110</v>
      </c>
    </row>
    <row r="456" spans="25:26">
      <c r="Y456" s="13" t="s">
        <v>1111</v>
      </c>
      <c r="Z456" s="14" t="s">
        <v>1112</v>
      </c>
    </row>
    <row r="457" spans="25:26">
      <c r="Y457" s="13" t="s">
        <v>1113</v>
      </c>
      <c r="Z457" s="14" t="s">
        <v>1114</v>
      </c>
    </row>
    <row r="458" spans="25:26">
      <c r="Y458" s="13" t="s">
        <v>1115</v>
      </c>
      <c r="Z458" s="14" t="s">
        <v>1116</v>
      </c>
    </row>
    <row r="459" spans="25:26">
      <c r="Y459" s="13" t="s">
        <v>1117</v>
      </c>
      <c r="Z459" s="14" t="s">
        <v>1118</v>
      </c>
    </row>
    <row r="460" spans="25:26">
      <c r="Y460" s="13" t="s">
        <v>1119</v>
      </c>
      <c r="Z460" s="14" t="s">
        <v>1120</v>
      </c>
    </row>
    <row r="461" spans="25:26">
      <c r="Y461" s="13" t="s">
        <v>1121</v>
      </c>
      <c r="Z461" s="14" t="s">
        <v>1122</v>
      </c>
    </row>
    <row r="462" spans="25:26">
      <c r="Y462" s="13" t="s">
        <v>1123</v>
      </c>
      <c r="Z462" s="14" t="s">
        <v>1124</v>
      </c>
    </row>
    <row r="463" spans="25:26">
      <c r="Y463" s="13" t="s">
        <v>1125</v>
      </c>
      <c r="Z463" s="14" t="s">
        <v>1126</v>
      </c>
    </row>
    <row r="464" spans="25:26">
      <c r="Y464" s="13" t="s">
        <v>1127</v>
      </c>
      <c r="Z464" s="14" t="s">
        <v>1128</v>
      </c>
    </row>
    <row r="465" spans="25:26">
      <c r="Y465" s="13" t="s">
        <v>1129</v>
      </c>
      <c r="Z465" s="14" t="s">
        <v>1130</v>
      </c>
    </row>
    <row r="466" spans="25:26">
      <c r="Y466" s="13" t="s">
        <v>1131</v>
      </c>
      <c r="Z466" s="14" t="s">
        <v>1132</v>
      </c>
    </row>
    <row r="467" spans="25:26">
      <c r="Y467" s="13" t="s">
        <v>1133</v>
      </c>
      <c r="Z467" s="14" t="s">
        <v>1134</v>
      </c>
    </row>
    <row r="468" spans="25:26">
      <c r="Y468" s="13" t="s">
        <v>1135</v>
      </c>
      <c r="Z468" s="14" t="s">
        <v>1136</v>
      </c>
    </row>
    <row r="469" spans="25:26">
      <c r="Y469" s="13" t="s">
        <v>1137</v>
      </c>
      <c r="Z469" s="14" t="s">
        <v>1138</v>
      </c>
    </row>
    <row r="470" spans="25:26">
      <c r="Y470" s="13" t="s">
        <v>1139</v>
      </c>
      <c r="Z470" s="14" t="s">
        <v>1140</v>
      </c>
    </row>
    <row r="471" spans="25:26">
      <c r="Y471" s="13" t="s">
        <v>1141</v>
      </c>
      <c r="Z471" s="14" t="s">
        <v>1142</v>
      </c>
    </row>
    <row r="472" spans="25:26">
      <c r="Y472" s="13" t="s">
        <v>1143</v>
      </c>
      <c r="Z472" s="14" t="s">
        <v>1144</v>
      </c>
    </row>
    <row r="473" spans="25:26">
      <c r="Y473" s="13" t="s">
        <v>1145</v>
      </c>
      <c r="Z473" s="14" t="s">
        <v>1146</v>
      </c>
    </row>
    <row r="474" spans="25:26">
      <c r="Y474" s="13" t="s">
        <v>1147</v>
      </c>
      <c r="Z474" s="14" t="s">
        <v>1148</v>
      </c>
    </row>
    <row r="475" spans="25:26">
      <c r="Y475" s="13" t="s">
        <v>1149</v>
      </c>
      <c r="Z475" s="14" t="s">
        <v>1150</v>
      </c>
    </row>
    <row r="476" spans="25:26">
      <c r="Y476" s="13" t="s">
        <v>1151</v>
      </c>
      <c r="Z476" s="14" t="s">
        <v>1152</v>
      </c>
    </row>
    <row r="477" spans="25:26">
      <c r="Y477" s="13" t="s">
        <v>1153</v>
      </c>
      <c r="Z477" s="14" t="s">
        <v>1154</v>
      </c>
    </row>
    <row r="478" spans="25:26">
      <c r="Y478" s="13" t="s">
        <v>1155</v>
      </c>
      <c r="Z478" s="14" t="s">
        <v>1156</v>
      </c>
    </row>
    <row r="479" spans="25:26">
      <c r="Y479" s="13" t="s">
        <v>1157</v>
      </c>
      <c r="Z479" s="14" t="s">
        <v>1158</v>
      </c>
    </row>
    <row r="480" spans="25:26">
      <c r="Y480" s="13" t="s">
        <v>1159</v>
      </c>
      <c r="Z480" s="14" t="s">
        <v>1160</v>
      </c>
    </row>
    <row r="481" spans="25:26">
      <c r="Y481" s="13" t="s">
        <v>1161</v>
      </c>
      <c r="Z481" s="14" t="s">
        <v>1162</v>
      </c>
    </row>
    <row r="482" spans="25:26">
      <c r="Y482" s="13" t="s">
        <v>1163</v>
      </c>
      <c r="Z482" s="14" t="s">
        <v>1164</v>
      </c>
    </row>
    <row r="483" spans="25:26">
      <c r="Y483" s="13" t="s">
        <v>1165</v>
      </c>
      <c r="Z483" s="14" t="s">
        <v>1166</v>
      </c>
    </row>
    <row r="484" spans="25:26">
      <c r="Y484" s="13" t="s">
        <v>1167</v>
      </c>
      <c r="Z484" s="14" t="s">
        <v>1168</v>
      </c>
    </row>
    <row r="485" spans="25:26">
      <c r="Y485" s="13" t="s">
        <v>1169</v>
      </c>
      <c r="Z485" s="14" t="s">
        <v>1170</v>
      </c>
    </row>
    <row r="486" spans="25:26">
      <c r="Y486" s="13" t="s">
        <v>1171</v>
      </c>
      <c r="Z486" s="14" t="s">
        <v>1172</v>
      </c>
    </row>
    <row r="487" spans="25:26">
      <c r="Y487" s="13" t="s">
        <v>1173</v>
      </c>
      <c r="Z487" s="14" t="s">
        <v>1174</v>
      </c>
    </row>
    <row r="488" spans="25:26">
      <c r="Y488" s="13" t="s">
        <v>1175</v>
      </c>
      <c r="Z488" s="14" t="s">
        <v>1176</v>
      </c>
    </row>
    <row r="489" spans="25:26">
      <c r="Y489" s="13" t="s">
        <v>1177</v>
      </c>
      <c r="Z489" s="14" t="s">
        <v>1178</v>
      </c>
    </row>
    <row r="490" spans="25:26">
      <c r="Y490" s="13" t="s">
        <v>1179</v>
      </c>
      <c r="Z490" s="14" t="s">
        <v>1180</v>
      </c>
    </row>
    <row r="491" spans="25:26">
      <c r="Y491" s="13" t="s">
        <v>1181</v>
      </c>
      <c r="Z491" s="14" t="s">
        <v>1182</v>
      </c>
    </row>
    <row r="492" spans="25:26">
      <c r="Y492" s="13" t="s">
        <v>1183</v>
      </c>
      <c r="Z492" s="14" t="s">
        <v>1184</v>
      </c>
    </row>
    <row r="493" spans="25:26">
      <c r="Y493" s="13" t="s">
        <v>1185</v>
      </c>
      <c r="Z493" s="14" t="s">
        <v>1186</v>
      </c>
    </row>
    <row r="494" spans="25:26">
      <c r="Y494" s="13" t="s">
        <v>1187</v>
      </c>
      <c r="Z494" s="14" t="s">
        <v>1188</v>
      </c>
    </row>
    <row r="495" spans="25:26">
      <c r="Y495" s="13" t="s">
        <v>1189</v>
      </c>
      <c r="Z495" s="14" t="s">
        <v>1190</v>
      </c>
    </row>
    <row r="496" spans="25:26">
      <c r="Y496" s="13" t="s">
        <v>1191</v>
      </c>
      <c r="Z496" s="14" t="s">
        <v>1192</v>
      </c>
    </row>
    <row r="497" spans="25:26">
      <c r="Y497" s="13" t="s">
        <v>1193</v>
      </c>
      <c r="Z497" s="14" t="s">
        <v>1194</v>
      </c>
    </row>
    <row r="498" spans="25:26">
      <c r="Y498" s="13" t="s">
        <v>1195</v>
      </c>
      <c r="Z498" s="14" t="s">
        <v>1196</v>
      </c>
    </row>
    <row r="499" spans="25:26">
      <c r="Y499" s="13" t="s">
        <v>1197</v>
      </c>
      <c r="Z499" s="14" t="s">
        <v>1198</v>
      </c>
    </row>
    <row r="500" spans="25:26">
      <c r="Y500" s="13" t="s">
        <v>1199</v>
      </c>
      <c r="Z500" s="14" t="s">
        <v>1200</v>
      </c>
    </row>
    <row r="501" spans="25:26">
      <c r="Y501" s="13" t="s">
        <v>1201</v>
      </c>
      <c r="Z501" s="14" t="s">
        <v>1202</v>
      </c>
    </row>
    <row r="502" spans="25:26">
      <c r="Y502" s="13" t="s">
        <v>1203</v>
      </c>
      <c r="Z502" s="14" t="s">
        <v>1204</v>
      </c>
    </row>
    <row r="503" spans="25:26">
      <c r="Y503" s="13" t="s">
        <v>1205</v>
      </c>
      <c r="Z503" s="14" t="s">
        <v>1206</v>
      </c>
    </row>
    <row r="504" spans="25:26">
      <c r="Y504" s="13" t="s">
        <v>1207</v>
      </c>
      <c r="Z504" s="14" t="s">
        <v>1208</v>
      </c>
    </row>
    <row r="505" spans="25:26">
      <c r="Y505" s="13" t="s">
        <v>1209</v>
      </c>
      <c r="Z505" s="14" t="s">
        <v>1210</v>
      </c>
    </row>
    <row r="506" spans="25:26">
      <c r="Y506" s="13" t="s">
        <v>1211</v>
      </c>
      <c r="Z506" s="14" t="s">
        <v>1212</v>
      </c>
    </row>
    <row r="507" spans="25:26">
      <c r="Y507" s="13" t="s">
        <v>1213</v>
      </c>
      <c r="Z507" s="14" t="s">
        <v>1214</v>
      </c>
    </row>
    <row r="508" spans="25:26">
      <c r="Y508" s="13" t="s">
        <v>1215</v>
      </c>
      <c r="Z508" s="14" t="s">
        <v>1216</v>
      </c>
    </row>
    <row r="509" spans="25:26">
      <c r="Y509" s="13" t="s">
        <v>1217</v>
      </c>
      <c r="Z509" s="14" t="s">
        <v>1218</v>
      </c>
    </row>
    <row r="510" spans="25:26">
      <c r="Y510" s="13" t="s">
        <v>1219</v>
      </c>
      <c r="Z510" s="14" t="s">
        <v>1220</v>
      </c>
    </row>
    <row r="511" spans="25:26">
      <c r="Y511" s="13" t="s">
        <v>1221</v>
      </c>
      <c r="Z511" s="14" t="s">
        <v>1222</v>
      </c>
    </row>
    <row r="512" spans="25:26">
      <c r="Y512" s="13" t="s">
        <v>1223</v>
      </c>
      <c r="Z512" s="14" t="s">
        <v>1224</v>
      </c>
    </row>
    <row r="513" spans="25:26">
      <c r="Y513" s="13" t="s">
        <v>1225</v>
      </c>
      <c r="Z513" s="14" t="s">
        <v>1226</v>
      </c>
    </row>
    <row r="514" spans="25:26">
      <c r="Y514" s="13" t="s">
        <v>1227</v>
      </c>
      <c r="Z514" s="14" t="s">
        <v>1228</v>
      </c>
    </row>
    <row r="515" spans="25:26">
      <c r="Y515" s="13" t="s">
        <v>1229</v>
      </c>
      <c r="Z515" s="14" t="s">
        <v>1230</v>
      </c>
    </row>
    <row r="516" spans="25:26">
      <c r="Y516" s="13" t="s">
        <v>1231</v>
      </c>
      <c r="Z516" s="14" t="s">
        <v>1232</v>
      </c>
    </row>
    <row r="517" spans="25:26">
      <c r="Y517" s="13" t="s">
        <v>1233</v>
      </c>
      <c r="Z517" s="14" t="s">
        <v>1234</v>
      </c>
    </row>
    <row r="518" spans="25:26">
      <c r="Y518" s="13" t="s">
        <v>1235</v>
      </c>
      <c r="Z518" s="14" t="s">
        <v>1236</v>
      </c>
    </row>
    <row r="519" spans="25:26">
      <c r="Y519" s="13" t="s">
        <v>1237</v>
      </c>
      <c r="Z519" s="14" t="s">
        <v>1238</v>
      </c>
    </row>
    <row r="520" spans="25:26">
      <c r="Y520" s="13" t="s">
        <v>1239</v>
      </c>
      <c r="Z520" s="14" t="s">
        <v>1240</v>
      </c>
    </row>
    <row r="521" spans="25:26">
      <c r="Y521" s="13" t="s">
        <v>1241</v>
      </c>
      <c r="Z521" s="14" t="s">
        <v>1242</v>
      </c>
    </row>
    <row r="522" spans="25:26">
      <c r="Y522" s="13" t="s">
        <v>1243</v>
      </c>
      <c r="Z522" s="14" t="s">
        <v>1244</v>
      </c>
    </row>
    <row r="523" spans="25:26">
      <c r="Y523" s="13" t="s">
        <v>1245</v>
      </c>
      <c r="Z523" s="14" t="s">
        <v>1246</v>
      </c>
    </row>
    <row r="524" spans="25:26">
      <c r="Y524" s="13" t="s">
        <v>1247</v>
      </c>
      <c r="Z524" s="14" t="s">
        <v>1248</v>
      </c>
    </row>
    <row r="525" spans="25:26">
      <c r="Y525" s="13" t="s">
        <v>1249</v>
      </c>
      <c r="Z525" s="14" t="s">
        <v>1250</v>
      </c>
    </row>
    <row r="526" spans="25:26">
      <c r="Y526" s="13" t="s">
        <v>1251</v>
      </c>
      <c r="Z526" s="14" t="s">
        <v>1252</v>
      </c>
    </row>
    <row r="527" spans="25:26">
      <c r="Y527" s="13" t="s">
        <v>1253</v>
      </c>
      <c r="Z527" s="14" t="s">
        <v>1254</v>
      </c>
    </row>
    <row r="528" spans="25:26">
      <c r="Y528" s="13" t="s">
        <v>1255</v>
      </c>
      <c r="Z528" s="14" t="s">
        <v>1256</v>
      </c>
    </row>
    <row r="529" spans="25:26">
      <c r="Y529" s="13" t="s">
        <v>1257</v>
      </c>
      <c r="Z529" s="14" t="s">
        <v>1258</v>
      </c>
    </row>
    <row r="530" spans="25:26">
      <c r="Y530" s="13" t="s">
        <v>1259</v>
      </c>
      <c r="Z530" s="14" t="s">
        <v>1260</v>
      </c>
    </row>
    <row r="531" spans="25:26">
      <c r="Y531" s="13" t="s">
        <v>1261</v>
      </c>
      <c r="Z531" s="14" t="s">
        <v>1262</v>
      </c>
    </row>
    <row r="532" spans="25:26">
      <c r="Y532" s="13" t="s">
        <v>1263</v>
      </c>
      <c r="Z532" s="14" t="s">
        <v>1264</v>
      </c>
    </row>
    <row r="533" spans="25:26">
      <c r="Y533" s="13" t="s">
        <v>1265</v>
      </c>
      <c r="Z533" s="14" t="s">
        <v>1266</v>
      </c>
    </row>
    <row r="534" spans="25:26">
      <c r="Y534" s="13" t="s">
        <v>1267</v>
      </c>
      <c r="Z534" s="14" t="s">
        <v>1268</v>
      </c>
    </row>
    <row r="535" spans="25:26">
      <c r="Y535" s="13" t="s">
        <v>1269</v>
      </c>
      <c r="Z535" s="14" t="s">
        <v>1270</v>
      </c>
    </row>
    <row r="536" spans="25:26">
      <c r="Y536" s="13" t="s">
        <v>1271</v>
      </c>
      <c r="Z536" s="14" t="s">
        <v>1272</v>
      </c>
    </row>
    <row r="537" spans="25:26">
      <c r="Y537" s="13" t="s">
        <v>1273</v>
      </c>
      <c r="Z537" s="14" t="s">
        <v>1274</v>
      </c>
    </row>
    <row r="538" spans="25:26">
      <c r="Y538" s="13" t="s">
        <v>1275</v>
      </c>
      <c r="Z538" s="14" t="s">
        <v>1276</v>
      </c>
    </row>
    <row r="539" spans="25:26">
      <c r="Y539" s="13" t="s">
        <v>1277</v>
      </c>
      <c r="Z539" s="14" t="s">
        <v>1278</v>
      </c>
    </row>
    <row r="540" spans="25:26">
      <c r="Y540" s="13" t="s">
        <v>1279</v>
      </c>
      <c r="Z540" s="14" t="s">
        <v>1280</v>
      </c>
    </row>
    <row r="541" spans="25:26">
      <c r="Y541" s="13" t="s">
        <v>1281</v>
      </c>
      <c r="Z541" s="14" t="s">
        <v>1282</v>
      </c>
    </row>
    <row r="542" spans="25:26">
      <c r="Y542" s="13" t="s">
        <v>1283</v>
      </c>
      <c r="Z542" s="14" t="s">
        <v>1284</v>
      </c>
    </row>
    <row r="543" spans="25:26">
      <c r="Y543" s="13" t="s">
        <v>1285</v>
      </c>
      <c r="Z543" s="14" t="s">
        <v>1286</v>
      </c>
    </row>
    <row r="544" spans="25:26">
      <c r="Y544" s="13" t="s">
        <v>1287</v>
      </c>
      <c r="Z544" s="14" t="s">
        <v>1288</v>
      </c>
    </row>
    <row r="545" spans="25:26">
      <c r="Y545" s="13" t="s">
        <v>1289</v>
      </c>
      <c r="Z545" s="14" t="s">
        <v>1290</v>
      </c>
    </row>
    <row r="546" spans="25:26">
      <c r="Y546" s="13" t="s">
        <v>1291</v>
      </c>
      <c r="Z546" s="14" t="s">
        <v>1292</v>
      </c>
    </row>
    <row r="547" spans="25:26">
      <c r="Y547" s="13" t="s">
        <v>1293</v>
      </c>
      <c r="Z547" s="14" t="s">
        <v>1294</v>
      </c>
    </row>
    <row r="548" spans="25:26">
      <c r="Y548" s="13" t="s">
        <v>1295</v>
      </c>
      <c r="Z548" s="14" t="s">
        <v>1296</v>
      </c>
    </row>
    <row r="549" spans="25:26">
      <c r="Y549" s="13" t="s">
        <v>1297</v>
      </c>
      <c r="Z549" s="14" t="s">
        <v>1298</v>
      </c>
    </row>
    <row r="550" spans="25:26">
      <c r="Y550" s="13" t="s">
        <v>1299</v>
      </c>
      <c r="Z550" s="14" t="s">
        <v>1300</v>
      </c>
    </row>
    <row r="551" spans="25:26">
      <c r="Y551" s="13" t="s">
        <v>1301</v>
      </c>
      <c r="Z551" s="14" t="s">
        <v>1302</v>
      </c>
    </row>
    <row r="552" spans="25:26">
      <c r="Y552" s="13" t="s">
        <v>1303</v>
      </c>
      <c r="Z552" s="14" t="s">
        <v>1304</v>
      </c>
    </row>
    <row r="553" spans="25:26">
      <c r="Y553" s="13" t="s">
        <v>1305</v>
      </c>
      <c r="Z553" s="14" t="s">
        <v>1306</v>
      </c>
    </row>
    <row r="554" spans="25:26">
      <c r="Y554" s="13" t="s">
        <v>1307</v>
      </c>
      <c r="Z554" s="14" t="s">
        <v>1308</v>
      </c>
    </row>
    <row r="555" spans="25:26">
      <c r="Y555" s="13" t="s">
        <v>1309</v>
      </c>
      <c r="Z555" s="14" t="s">
        <v>1310</v>
      </c>
    </row>
    <row r="556" spans="25:26">
      <c r="Y556" s="13" t="s">
        <v>1311</v>
      </c>
      <c r="Z556" s="14" t="s">
        <v>1312</v>
      </c>
    </row>
    <row r="557" spans="25:26">
      <c r="Y557" s="13" t="s">
        <v>1313</v>
      </c>
      <c r="Z557" s="14" t="s">
        <v>1314</v>
      </c>
    </row>
    <row r="558" spans="25:26">
      <c r="Y558" s="13" t="s">
        <v>1315</v>
      </c>
      <c r="Z558" s="14" t="s">
        <v>1316</v>
      </c>
    </row>
    <row r="559" spans="25:26">
      <c r="Y559" s="13" t="s">
        <v>1317</v>
      </c>
      <c r="Z559" s="14" t="s">
        <v>1318</v>
      </c>
    </row>
    <row r="560" spans="25:26">
      <c r="Y560" s="13" t="s">
        <v>1319</v>
      </c>
      <c r="Z560" s="14" t="s">
        <v>1320</v>
      </c>
    </row>
    <row r="561" spans="25:26">
      <c r="Y561" s="13" t="s">
        <v>1321</v>
      </c>
      <c r="Z561" s="14" t="s">
        <v>1322</v>
      </c>
    </row>
    <row r="562" spans="25:26">
      <c r="Y562" s="13" t="s">
        <v>1323</v>
      </c>
      <c r="Z562" s="14" t="s">
        <v>1324</v>
      </c>
    </row>
    <row r="563" spans="25:26">
      <c r="Y563" s="13" t="s">
        <v>1325</v>
      </c>
      <c r="Z563" s="14" t="s">
        <v>1326</v>
      </c>
    </row>
    <row r="564" spans="25:26">
      <c r="Y564" s="13" t="s">
        <v>1327</v>
      </c>
      <c r="Z564" s="14" t="s">
        <v>1328</v>
      </c>
    </row>
    <row r="565" spans="25:26">
      <c r="Y565" s="13" t="s">
        <v>1329</v>
      </c>
      <c r="Z565" s="14" t="s">
        <v>1330</v>
      </c>
    </row>
    <row r="566" spans="25:26">
      <c r="Y566" s="13" t="s">
        <v>1331</v>
      </c>
      <c r="Z566" s="14" t="s">
        <v>1332</v>
      </c>
    </row>
    <row r="567" spans="25:26">
      <c r="Y567" s="13" t="s">
        <v>1333</v>
      </c>
      <c r="Z567" s="14" t="s">
        <v>1334</v>
      </c>
    </row>
    <row r="568" spans="25:26">
      <c r="Y568" s="13" t="s">
        <v>1335</v>
      </c>
      <c r="Z568" s="14" t="s">
        <v>1336</v>
      </c>
    </row>
    <row r="569" spans="25:26">
      <c r="Y569" s="13" t="s">
        <v>1337</v>
      </c>
      <c r="Z569" s="14" t="s">
        <v>1338</v>
      </c>
    </row>
    <row r="570" spans="25:26">
      <c r="Y570" s="13" t="s">
        <v>1339</v>
      </c>
      <c r="Z570" s="14" t="s">
        <v>1340</v>
      </c>
    </row>
    <row r="571" spans="25:26">
      <c r="Y571" s="13" t="s">
        <v>1341</v>
      </c>
      <c r="Z571" s="14" t="s">
        <v>1342</v>
      </c>
    </row>
    <row r="572" spans="25:26">
      <c r="Y572" s="13" t="s">
        <v>1343</v>
      </c>
      <c r="Z572" s="14" t="s">
        <v>1344</v>
      </c>
    </row>
    <row r="573" spans="25:26">
      <c r="Y573" s="13" t="s">
        <v>1345</v>
      </c>
      <c r="Z573" s="14" t="s">
        <v>1346</v>
      </c>
    </row>
    <row r="574" spans="25:26">
      <c r="Y574" s="13" t="s">
        <v>1347</v>
      </c>
      <c r="Z574" s="14" t="s">
        <v>1348</v>
      </c>
    </row>
    <row r="575" spans="25:26">
      <c r="Y575" s="13" t="s">
        <v>1349</v>
      </c>
      <c r="Z575" s="14" t="s">
        <v>1350</v>
      </c>
    </row>
    <row r="576" spans="25:26">
      <c r="Y576" s="13" t="s">
        <v>1351</v>
      </c>
      <c r="Z576" s="14" t="s">
        <v>1352</v>
      </c>
    </row>
    <row r="577" spans="25:26">
      <c r="Y577" s="13" t="s">
        <v>1353</v>
      </c>
      <c r="Z577" s="14" t="s">
        <v>1354</v>
      </c>
    </row>
    <row r="578" spans="25:26">
      <c r="Y578" s="13" t="s">
        <v>1355</v>
      </c>
      <c r="Z578" s="14" t="s">
        <v>1356</v>
      </c>
    </row>
    <row r="579" spans="25:26">
      <c r="Y579" s="13" t="s">
        <v>1357</v>
      </c>
      <c r="Z579" s="14" t="s">
        <v>1358</v>
      </c>
    </row>
    <row r="580" spans="25:26">
      <c r="Y580" s="13" t="s">
        <v>1359</v>
      </c>
      <c r="Z580" s="14" t="s">
        <v>1360</v>
      </c>
    </row>
    <row r="581" spans="25:26">
      <c r="Y581" s="13" t="s">
        <v>1361</v>
      </c>
      <c r="Z581" s="14" t="s">
        <v>1362</v>
      </c>
    </row>
    <row r="582" spans="25:26">
      <c r="Y582" s="13" t="s">
        <v>1363</v>
      </c>
      <c r="Z582" s="14" t="s">
        <v>1364</v>
      </c>
    </row>
    <row r="583" spans="25:26">
      <c r="Y583" s="13" t="s">
        <v>1365</v>
      </c>
      <c r="Z583" s="14" t="s">
        <v>1366</v>
      </c>
    </row>
    <row r="584" spans="25:26">
      <c r="Y584" s="13" t="s">
        <v>1367</v>
      </c>
      <c r="Z584" s="14" t="s">
        <v>1368</v>
      </c>
    </row>
    <row r="585" spans="25:26">
      <c r="Y585" s="13" t="s">
        <v>1369</v>
      </c>
      <c r="Z585" s="14" t="s">
        <v>1370</v>
      </c>
    </row>
    <row r="586" spans="25:26">
      <c r="Y586" s="13" t="s">
        <v>1371</v>
      </c>
      <c r="Z586" s="14" t="s">
        <v>1372</v>
      </c>
    </row>
    <row r="587" spans="25:26">
      <c r="Y587" s="13" t="s">
        <v>1373</v>
      </c>
      <c r="Z587" s="14" t="s">
        <v>1374</v>
      </c>
    </row>
    <row r="588" spans="25:26">
      <c r="Y588" s="13" t="s">
        <v>1375</v>
      </c>
      <c r="Z588" s="14" t="s">
        <v>1376</v>
      </c>
    </row>
    <row r="589" spans="25:26">
      <c r="Y589" s="13" t="s">
        <v>1377</v>
      </c>
      <c r="Z589" s="14" t="s">
        <v>1378</v>
      </c>
    </row>
    <row r="590" spans="25:26">
      <c r="Y590" s="13" t="s">
        <v>1379</v>
      </c>
      <c r="Z590" s="14" t="s">
        <v>1380</v>
      </c>
    </row>
    <row r="591" spans="25:26">
      <c r="Y591" s="13" t="s">
        <v>1381</v>
      </c>
      <c r="Z591" s="14" t="s">
        <v>1382</v>
      </c>
    </row>
    <row r="592" spans="25:26">
      <c r="Y592" s="13" t="s">
        <v>1383</v>
      </c>
      <c r="Z592" s="14" t="s">
        <v>1384</v>
      </c>
    </row>
    <row r="593" spans="25:26">
      <c r="Y593" s="13" t="s">
        <v>1385</v>
      </c>
      <c r="Z593" s="14" t="s">
        <v>1386</v>
      </c>
    </row>
    <row r="594" spans="25:26">
      <c r="Y594" s="13" t="s">
        <v>1387</v>
      </c>
      <c r="Z594" s="14" t="s">
        <v>1388</v>
      </c>
    </row>
    <row r="595" spans="25:26">
      <c r="Y595" s="13" t="s">
        <v>1389</v>
      </c>
      <c r="Z595" s="14" t="s">
        <v>1390</v>
      </c>
    </row>
    <row r="596" spans="25:26">
      <c r="Y596" s="13" t="s">
        <v>1391</v>
      </c>
      <c r="Z596" s="14" t="s">
        <v>1392</v>
      </c>
    </row>
    <row r="597" spans="25:26">
      <c r="Y597" s="13" t="s">
        <v>1393</v>
      </c>
      <c r="Z597" s="14" t="s">
        <v>1394</v>
      </c>
    </row>
    <row r="598" spans="25:26">
      <c r="Y598" s="13" t="s">
        <v>1395</v>
      </c>
      <c r="Z598" s="14" t="s">
        <v>1396</v>
      </c>
    </row>
    <row r="599" spans="25:26">
      <c r="Y599" s="13" t="s">
        <v>1397</v>
      </c>
      <c r="Z599" s="14" t="s">
        <v>1398</v>
      </c>
    </row>
    <row r="600" spans="25:26">
      <c r="Y600" s="13" t="s">
        <v>1399</v>
      </c>
      <c r="Z600" s="14" t="s">
        <v>1400</v>
      </c>
    </row>
    <row r="601" spans="25:26">
      <c r="Y601" s="13" t="s">
        <v>1401</v>
      </c>
      <c r="Z601" s="14" t="s">
        <v>1402</v>
      </c>
    </row>
    <row r="602" spans="25:26">
      <c r="Y602" s="13" t="s">
        <v>1403</v>
      </c>
      <c r="Z602" s="14" t="s">
        <v>1404</v>
      </c>
    </row>
    <row r="603" spans="25:26">
      <c r="Y603" s="13" t="s">
        <v>1405</v>
      </c>
      <c r="Z603" s="14" t="s">
        <v>1406</v>
      </c>
    </row>
    <row r="604" spans="25:26">
      <c r="Y604" s="13" t="s">
        <v>1407</v>
      </c>
      <c r="Z604" s="14" t="s">
        <v>1408</v>
      </c>
    </row>
    <row r="605" spans="25:26">
      <c r="Y605" s="13" t="s">
        <v>1409</v>
      </c>
      <c r="Z605" s="14" t="s">
        <v>1410</v>
      </c>
    </row>
    <row r="606" spans="25:26">
      <c r="Y606" s="13" t="s">
        <v>1411</v>
      </c>
      <c r="Z606" s="14" t="s">
        <v>1412</v>
      </c>
    </row>
    <row r="607" spans="25:26">
      <c r="Y607" s="13" t="s">
        <v>1413</v>
      </c>
      <c r="Z607" s="14" t="s">
        <v>1414</v>
      </c>
    </row>
    <row r="608" spans="25:26">
      <c r="Y608" s="13" t="s">
        <v>1415</v>
      </c>
      <c r="Z608" s="14" t="s">
        <v>1416</v>
      </c>
    </row>
    <row r="609" spans="25:26">
      <c r="Y609" s="13" t="s">
        <v>1417</v>
      </c>
      <c r="Z609" s="14" t="s">
        <v>1418</v>
      </c>
    </row>
    <row r="610" spans="25:26">
      <c r="Y610" s="13" t="s">
        <v>1419</v>
      </c>
      <c r="Z610" s="14" t="s">
        <v>1420</v>
      </c>
    </row>
    <row r="611" spans="25:26">
      <c r="Y611" s="13" t="s">
        <v>1421</v>
      </c>
      <c r="Z611" s="14" t="s">
        <v>1422</v>
      </c>
    </row>
    <row r="612" spans="25:26">
      <c r="Y612" s="13" t="s">
        <v>1423</v>
      </c>
      <c r="Z612" s="14" t="s">
        <v>1424</v>
      </c>
    </row>
    <row r="613" spans="25:26">
      <c r="Y613" s="13" t="s">
        <v>1425</v>
      </c>
      <c r="Z613" s="14" t="s">
        <v>1426</v>
      </c>
    </row>
    <row r="614" spans="25:26">
      <c r="Y614" s="13" t="s">
        <v>1427</v>
      </c>
      <c r="Z614" s="14" t="s">
        <v>1428</v>
      </c>
    </row>
    <row r="615" spans="25:26">
      <c r="Y615" s="13" t="s">
        <v>1429</v>
      </c>
      <c r="Z615" s="14" t="s">
        <v>1430</v>
      </c>
    </row>
    <row r="616" spans="25:26">
      <c r="Y616" s="13" t="s">
        <v>1431</v>
      </c>
      <c r="Z616" s="14" t="s">
        <v>1432</v>
      </c>
    </row>
    <row r="617" spans="25:26">
      <c r="Y617" s="13" t="s">
        <v>1433</v>
      </c>
      <c r="Z617" s="14" t="s">
        <v>1434</v>
      </c>
    </row>
    <row r="618" spans="25:26">
      <c r="Y618" s="13" t="s">
        <v>1435</v>
      </c>
      <c r="Z618" s="14" t="s">
        <v>1436</v>
      </c>
    </row>
    <row r="619" spans="25:26">
      <c r="Y619" s="13" t="s">
        <v>1437</v>
      </c>
      <c r="Z619" s="14" t="s">
        <v>1438</v>
      </c>
    </row>
    <row r="620" spans="25:26">
      <c r="Y620" s="13" t="s">
        <v>1439</v>
      </c>
      <c r="Z620" s="14" t="s">
        <v>1440</v>
      </c>
    </row>
    <row r="621" spans="25:26">
      <c r="Y621" s="13" t="s">
        <v>1441</v>
      </c>
      <c r="Z621" s="14" t="s">
        <v>1442</v>
      </c>
    </row>
    <row r="622" spans="25:26">
      <c r="Y622" s="13" t="s">
        <v>1443</v>
      </c>
      <c r="Z622" s="14" t="s">
        <v>1444</v>
      </c>
    </row>
    <row r="623" spans="25:26">
      <c r="Y623" s="13" t="s">
        <v>1445</v>
      </c>
      <c r="Z623" s="14" t="s">
        <v>1446</v>
      </c>
    </row>
    <row r="624" spans="25:26">
      <c r="Y624" s="13" t="s">
        <v>1447</v>
      </c>
      <c r="Z624" s="14" t="s">
        <v>1448</v>
      </c>
    </row>
    <row r="625" spans="25:26">
      <c r="Y625" s="13" t="s">
        <v>1449</v>
      </c>
      <c r="Z625" s="14" t="s">
        <v>1450</v>
      </c>
    </row>
    <row r="626" spans="25:26">
      <c r="Y626" s="13" t="s">
        <v>1451</v>
      </c>
      <c r="Z626" s="14" t="s">
        <v>1452</v>
      </c>
    </row>
    <row r="627" spans="25:26">
      <c r="Y627" s="13" t="s">
        <v>1453</v>
      </c>
      <c r="Z627" s="14" t="s">
        <v>1454</v>
      </c>
    </row>
    <row r="628" spans="25:26">
      <c r="Y628" s="13" t="s">
        <v>1455</v>
      </c>
      <c r="Z628" s="14" t="s">
        <v>1456</v>
      </c>
    </row>
    <row r="629" spans="25:26">
      <c r="Y629" s="13" t="s">
        <v>1457</v>
      </c>
      <c r="Z629" s="14" t="s">
        <v>1458</v>
      </c>
    </row>
    <row r="630" spans="25:26">
      <c r="Y630" s="13" t="s">
        <v>1459</v>
      </c>
      <c r="Z630" s="14" t="s">
        <v>1460</v>
      </c>
    </row>
    <row r="631" spans="25:26">
      <c r="Y631" s="13" t="s">
        <v>1461</v>
      </c>
      <c r="Z631" s="14" t="s">
        <v>1462</v>
      </c>
    </row>
    <row r="632" spans="25:26">
      <c r="Y632" s="13" t="s">
        <v>1463</v>
      </c>
      <c r="Z632" s="14" t="s">
        <v>1464</v>
      </c>
    </row>
    <row r="633" spans="25:26">
      <c r="Y633" s="13" t="s">
        <v>1465</v>
      </c>
      <c r="Z633" s="14" t="s">
        <v>1466</v>
      </c>
    </row>
    <row r="634" spans="25:26">
      <c r="Y634" s="13" t="s">
        <v>1467</v>
      </c>
      <c r="Z634" s="14" t="s">
        <v>1468</v>
      </c>
    </row>
    <row r="635" spans="25:26">
      <c r="Y635" s="13" t="s">
        <v>1469</v>
      </c>
      <c r="Z635" s="14" t="s">
        <v>1470</v>
      </c>
    </row>
    <row r="636" spans="25:26">
      <c r="Y636" s="13" t="s">
        <v>1471</v>
      </c>
      <c r="Z636" s="14" t="s">
        <v>1472</v>
      </c>
    </row>
    <row r="637" spans="25:26">
      <c r="Y637" s="13" t="s">
        <v>1473</v>
      </c>
      <c r="Z637" s="14" t="s">
        <v>1474</v>
      </c>
    </row>
    <row r="638" spans="25:26">
      <c r="Y638" s="13" t="s">
        <v>1475</v>
      </c>
      <c r="Z638" s="14" t="s">
        <v>1476</v>
      </c>
    </row>
    <row r="639" spans="25:26">
      <c r="Y639" s="13" t="s">
        <v>1477</v>
      </c>
      <c r="Z639" s="14" t="s">
        <v>1478</v>
      </c>
    </row>
    <row r="640" spans="25:26">
      <c r="Y640" s="13" t="s">
        <v>1479</v>
      </c>
      <c r="Z640" s="14" t="s">
        <v>1480</v>
      </c>
    </row>
    <row r="641" spans="25:26">
      <c r="Y641" s="13" t="s">
        <v>1481</v>
      </c>
      <c r="Z641" s="14" t="s">
        <v>1482</v>
      </c>
    </row>
    <row r="642" spans="25:26">
      <c r="Y642" s="13" t="s">
        <v>1483</v>
      </c>
      <c r="Z642" s="14" t="s">
        <v>1484</v>
      </c>
    </row>
    <row r="643" spans="25:26">
      <c r="Y643" s="13" t="s">
        <v>1485</v>
      </c>
      <c r="Z643" s="14" t="s">
        <v>1486</v>
      </c>
    </row>
    <row r="644" spans="25:26">
      <c r="Y644" s="13" t="s">
        <v>1487</v>
      </c>
      <c r="Z644" s="14" t="s">
        <v>1488</v>
      </c>
    </row>
    <row r="645" spans="25:26">
      <c r="Y645" s="13" t="s">
        <v>1489</v>
      </c>
      <c r="Z645" s="14" t="s">
        <v>1490</v>
      </c>
    </row>
    <row r="646" spans="25:26">
      <c r="Y646" s="13" t="s">
        <v>1491</v>
      </c>
      <c r="Z646" s="14" t="s">
        <v>1492</v>
      </c>
    </row>
    <row r="647" spans="25:26">
      <c r="Y647" s="13" t="s">
        <v>1493</v>
      </c>
      <c r="Z647" s="14" t="s">
        <v>1494</v>
      </c>
    </row>
    <row r="648" spans="25:26">
      <c r="Y648" s="13" t="s">
        <v>1495</v>
      </c>
      <c r="Z648" s="14" t="s">
        <v>1496</v>
      </c>
    </row>
    <row r="649" spans="25:26">
      <c r="Y649" s="13" t="s">
        <v>1497</v>
      </c>
      <c r="Z649" s="14" t="s">
        <v>1498</v>
      </c>
    </row>
    <row r="650" spans="25:26">
      <c r="Y650" s="13" t="s">
        <v>1499</v>
      </c>
      <c r="Z650" s="14" t="s">
        <v>1500</v>
      </c>
    </row>
    <row r="651" spans="25:26">
      <c r="Y651" s="13" t="s">
        <v>1501</v>
      </c>
      <c r="Z651" s="14" t="s">
        <v>1502</v>
      </c>
    </row>
    <row r="652" spans="25:26">
      <c r="Y652" s="13" t="s">
        <v>1503</v>
      </c>
      <c r="Z652" s="14" t="s">
        <v>1504</v>
      </c>
    </row>
    <row r="653" spans="25:26">
      <c r="Y653" s="13" t="s">
        <v>1505</v>
      </c>
      <c r="Z653" s="14" t="s">
        <v>1506</v>
      </c>
    </row>
    <row r="654" spans="25:26">
      <c r="Y654" s="13" t="s">
        <v>1507</v>
      </c>
      <c r="Z654" s="14" t="s">
        <v>1508</v>
      </c>
    </row>
    <row r="655" spans="25:26">
      <c r="Y655" s="13" t="s">
        <v>1509</v>
      </c>
      <c r="Z655" s="14" t="s">
        <v>1510</v>
      </c>
    </row>
    <row r="656" spans="25:26">
      <c r="Y656" s="13" t="s">
        <v>1511</v>
      </c>
      <c r="Z656" s="14" t="s">
        <v>1512</v>
      </c>
    </row>
    <row r="657" spans="25:26">
      <c r="Y657" s="13" t="s">
        <v>1513</v>
      </c>
      <c r="Z657" s="14" t="s">
        <v>1514</v>
      </c>
    </row>
    <row r="658" spans="25:26">
      <c r="Y658" s="13" t="s">
        <v>1515</v>
      </c>
      <c r="Z658" s="14" t="s">
        <v>1516</v>
      </c>
    </row>
    <row r="659" spans="25:26">
      <c r="Y659" s="13" t="s">
        <v>1517</v>
      </c>
      <c r="Z659" s="14" t="s">
        <v>1518</v>
      </c>
    </row>
    <row r="660" spans="25:26">
      <c r="Y660" s="13" t="s">
        <v>1519</v>
      </c>
      <c r="Z660" s="14" t="s">
        <v>1520</v>
      </c>
    </row>
    <row r="661" spans="25:26">
      <c r="Y661" s="13" t="s">
        <v>1521</v>
      </c>
      <c r="Z661" s="14" t="s">
        <v>1522</v>
      </c>
    </row>
    <row r="662" spans="25:26">
      <c r="Y662" s="13" t="s">
        <v>1523</v>
      </c>
      <c r="Z662" s="14" t="s">
        <v>1524</v>
      </c>
    </row>
    <row r="663" spans="25:26">
      <c r="Y663" s="13" t="s">
        <v>1525</v>
      </c>
      <c r="Z663" s="14" t="s">
        <v>1526</v>
      </c>
    </row>
    <row r="664" spans="25:26">
      <c r="Y664" s="13" t="s">
        <v>1527</v>
      </c>
      <c r="Z664" s="14" t="s">
        <v>1528</v>
      </c>
    </row>
    <row r="665" spans="25:26">
      <c r="Y665" s="13" t="s">
        <v>1529</v>
      </c>
      <c r="Z665" s="14" t="s">
        <v>1530</v>
      </c>
    </row>
    <row r="666" spans="25:26">
      <c r="Y666" s="13" t="s">
        <v>1531</v>
      </c>
      <c r="Z666" s="14" t="s">
        <v>1532</v>
      </c>
    </row>
    <row r="667" spans="25:26">
      <c r="Y667" s="13" t="s">
        <v>1533</v>
      </c>
      <c r="Z667" s="14" t="s">
        <v>1534</v>
      </c>
    </row>
    <row r="668" spans="25:26">
      <c r="Y668" s="13" t="s">
        <v>1535</v>
      </c>
      <c r="Z668" s="14" t="s">
        <v>1536</v>
      </c>
    </row>
    <row r="669" spans="25:26">
      <c r="Y669" s="13" t="s">
        <v>1537</v>
      </c>
      <c r="Z669" s="14" t="s">
        <v>1538</v>
      </c>
    </row>
    <row r="670" spans="25:26">
      <c r="Y670" s="13" t="s">
        <v>1539</v>
      </c>
      <c r="Z670" s="14" t="s">
        <v>1540</v>
      </c>
    </row>
    <row r="671" spans="25:26">
      <c r="Y671" s="13" t="s">
        <v>1541</v>
      </c>
      <c r="Z671" s="14" t="s">
        <v>1542</v>
      </c>
    </row>
    <row r="672" spans="25:26">
      <c r="Y672" s="13" t="s">
        <v>1543</v>
      </c>
      <c r="Z672" s="14" t="s">
        <v>1544</v>
      </c>
    </row>
    <row r="673" spans="25:26">
      <c r="Y673" s="13" t="s">
        <v>1545</v>
      </c>
      <c r="Z673" s="14" t="s">
        <v>1546</v>
      </c>
    </row>
    <row r="674" spans="25:26">
      <c r="Y674" s="13" t="s">
        <v>1547</v>
      </c>
      <c r="Z674" s="14" t="s">
        <v>1548</v>
      </c>
    </row>
    <row r="675" spans="25:26">
      <c r="Y675" s="13" t="s">
        <v>1549</v>
      </c>
      <c r="Z675" s="14" t="s">
        <v>1550</v>
      </c>
    </row>
    <row r="676" spans="25:26">
      <c r="Y676" s="13" t="s">
        <v>1551</v>
      </c>
      <c r="Z676" s="14" t="s">
        <v>1552</v>
      </c>
    </row>
    <row r="677" spans="25:26">
      <c r="Y677" s="13" t="s">
        <v>1553</v>
      </c>
      <c r="Z677" s="14" t="s">
        <v>1554</v>
      </c>
    </row>
    <row r="678" spans="25:26">
      <c r="Y678" s="13" t="s">
        <v>1555</v>
      </c>
      <c r="Z678" s="14" t="s">
        <v>1556</v>
      </c>
    </row>
    <row r="679" spans="25:26">
      <c r="Y679" s="13" t="s">
        <v>1557</v>
      </c>
      <c r="Z679" s="14" t="s">
        <v>1558</v>
      </c>
    </row>
    <row r="680" spans="25:26">
      <c r="Y680" s="13" t="s">
        <v>1559</v>
      </c>
      <c r="Z680" s="14" t="s">
        <v>1560</v>
      </c>
    </row>
    <row r="681" spans="25:26">
      <c r="Y681" s="13" t="s">
        <v>1561</v>
      </c>
      <c r="Z681" s="14" t="s">
        <v>1562</v>
      </c>
    </row>
    <row r="682" spans="25:26">
      <c r="Y682" s="13" t="s">
        <v>1563</v>
      </c>
      <c r="Z682" s="14" t="s">
        <v>1564</v>
      </c>
    </row>
    <row r="683" spans="25:26">
      <c r="Y683" s="13" t="s">
        <v>1565</v>
      </c>
      <c r="Z683" s="14" t="s">
        <v>1566</v>
      </c>
    </row>
    <row r="684" spans="25:26">
      <c r="Y684" s="13" t="s">
        <v>1567</v>
      </c>
      <c r="Z684" s="14" t="s">
        <v>1568</v>
      </c>
    </row>
    <row r="685" spans="25:26">
      <c r="Y685" s="13" t="s">
        <v>1569</v>
      </c>
      <c r="Z685" s="14" t="s">
        <v>1570</v>
      </c>
    </row>
    <row r="686" spans="25:26">
      <c r="Y686" s="13" t="s">
        <v>1571</v>
      </c>
      <c r="Z686" s="14" t="s">
        <v>1572</v>
      </c>
    </row>
    <row r="687" spans="25:26">
      <c r="Y687" s="13" t="s">
        <v>1573</v>
      </c>
      <c r="Z687" s="14" t="s">
        <v>1574</v>
      </c>
    </row>
    <row r="688" spans="25:26">
      <c r="Y688" s="13" t="s">
        <v>1575</v>
      </c>
      <c r="Z688" s="14" t="s">
        <v>1576</v>
      </c>
    </row>
    <row r="689" spans="25:26">
      <c r="Y689" s="13" t="s">
        <v>1577</v>
      </c>
      <c r="Z689" s="14" t="s">
        <v>1578</v>
      </c>
    </row>
    <row r="690" spans="25:26">
      <c r="Y690" s="13" t="s">
        <v>1579</v>
      </c>
      <c r="Z690" s="14" t="s">
        <v>1580</v>
      </c>
    </row>
    <row r="691" spans="25:26">
      <c r="Y691" s="13" t="s">
        <v>1581</v>
      </c>
      <c r="Z691" s="14" t="s">
        <v>1582</v>
      </c>
    </row>
    <row r="692" spans="25:26">
      <c r="Y692" s="13" t="s">
        <v>1583</v>
      </c>
      <c r="Z692" s="14" t="s">
        <v>1584</v>
      </c>
    </row>
    <row r="693" spans="25:26">
      <c r="Y693" s="13" t="s">
        <v>1585</v>
      </c>
      <c r="Z693" s="14" t="s">
        <v>1586</v>
      </c>
    </row>
    <row r="694" spans="25:26">
      <c r="Y694" s="13" t="s">
        <v>1587</v>
      </c>
      <c r="Z694" s="14" t="s">
        <v>1588</v>
      </c>
    </row>
    <row r="695" spans="25:26">
      <c r="Y695" s="13" t="s">
        <v>1589</v>
      </c>
      <c r="Z695" s="14" t="s">
        <v>1590</v>
      </c>
    </row>
    <row r="696" spans="25:26">
      <c r="Y696" s="13" t="s">
        <v>1591</v>
      </c>
      <c r="Z696" s="14" t="s">
        <v>1592</v>
      </c>
    </row>
    <row r="697" spans="25:26">
      <c r="Y697" s="13" t="s">
        <v>1593</v>
      </c>
      <c r="Z697" s="14" t="s">
        <v>1594</v>
      </c>
    </row>
    <row r="698" spans="25:26">
      <c r="Y698" s="13" t="s">
        <v>1595</v>
      </c>
      <c r="Z698" s="14" t="s">
        <v>1596</v>
      </c>
    </row>
    <row r="699" spans="25:26">
      <c r="Y699" s="13" t="s">
        <v>1597</v>
      </c>
      <c r="Z699" s="14" t="s">
        <v>1598</v>
      </c>
    </row>
    <row r="700" spans="25:26">
      <c r="Y700" s="13" t="s">
        <v>1599</v>
      </c>
      <c r="Z700" s="14" t="s">
        <v>1600</v>
      </c>
    </row>
    <row r="701" spans="25:26">
      <c r="Y701" s="13" t="s">
        <v>1601</v>
      </c>
      <c r="Z701" s="14" t="s">
        <v>1602</v>
      </c>
    </row>
    <row r="702" spans="25:26">
      <c r="Y702" s="13" t="s">
        <v>1603</v>
      </c>
      <c r="Z702" s="14" t="s">
        <v>1604</v>
      </c>
    </row>
    <row r="703" spans="25:26">
      <c r="Y703" s="13" t="s">
        <v>1605</v>
      </c>
      <c r="Z703" s="14" t="s">
        <v>1606</v>
      </c>
    </row>
    <row r="704" spans="25:26">
      <c r="Y704" s="13" t="s">
        <v>1607</v>
      </c>
      <c r="Z704" s="14" t="s">
        <v>1608</v>
      </c>
    </row>
    <row r="705" spans="25:26">
      <c r="Y705" s="13" t="s">
        <v>1609</v>
      </c>
      <c r="Z705" s="14" t="s">
        <v>1610</v>
      </c>
    </row>
    <row r="706" spans="25:26">
      <c r="Y706" s="13" t="s">
        <v>1611</v>
      </c>
      <c r="Z706" s="14" t="s">
        <v>1612</v>
      </c>
    </row>
    <row r="707" spans="25:26">
      <c r="Y707" s="13" t="s">
        <v>1613</v>
      </c>
      <c r="Z707" s="14" t="s">
        <v>1614</v>
      </c>
    </row>
    <row r="708" spans="25:26">
      <c r="Y708" s="13" t="s">
        <v>1615</v>
      </c>
      <c r="Z708" s="14" t="s">
        <v>1616</v>
      </c>
    </row>
    <row r="709" spans="25:26">
      <c r="Y709" s="13" t="s">
        <v>1617</v>
      </c>
      <c r="Z709" s="14" t="s">
        <v>1618</v>
      </c>
    </row>
    <row r="710" spans="25:26">
      <c r="Y710" s="13" t="s">
        <v>1619</v>
      </c>
      <c r="Z710" s="14" t="s">
        <v>1620</v>
      </c>
    </row>
    <row r="711" spans="25:26">
      <c r="Y711" s="13" t="s">
        <v>1621</v>
      </c>
      <c r="Z711" s="14" t="s">
        <v>1622</v>
      </c>
    </row>
    <row r="712" spans="25:26">
      <c r="Y712" s="13" t="s">
        <v>1623</v>
      </c>
      <c r="Z712" s="14" t="s">
        <v>1624</v>
      </c>
    </row>
    <row r="713" spans="25:26">
      <c r="Y713" s="13" t="s">
        <v>1625</v>
      </c>
      <c r="Z713" s="14" t="s">
        <v>1626</v>
      </c>
    </row>
    <row r="714" spans="25:26">
      <c r="Y714" s="13" t="s">
        <v>1627</v>
      </c>
      <c r="Z714" s="14" t="s">
        <v>1628</v>
      </c>
    </row>
    <row r="715" spans="25:26">
      <c r="Y715" s="13" t="s">
        <v>1629</v>
      </c>
      <c r="Z715" s="14" t="s">
        <v>1630</v>
      </c>
    </row>
    <row r="716" spans="25:26">
      <c r="Y716" s="13" t="s">
        <v>1631</v>
      </c>
      <c r="Z716" s="14" t="s">
        <v>1632</v>
      </c>
    </row>
    <row r="717" spans="25:26">
      <c r="Y717" s="13" t="s">
        <v>1633</v>
      </c>
      <c r="Z717" s="14" t="s">
        <v>1634</v>
      </c>
    </row>
    <row r="718" spans="25:26">
      <c r="Y718" s="13" t="s">
        <v>1635</v>
      </c>
      <c r="Z718" s="14" t="s">
        <v>1636</v>
      </c>
    </row>
    <row r="719" spans="25:26">
      <c r="Y719" s="13" t="s">
        <v>1637</v>
      </c>
      <c r="Z719" s="14" t="s">
        <v>1638</v>
      </c>
    </row>
    <row r="720" spans="25:26">
      <c r="Y720" s="13" t="s">
        <v>1639</v>
      </c>
      <c r="Z720" s="14" t="s">
        <v>1640</v>
      </c>
    </row>
    <row r="721" spans="25:26">
      <c r="Y721" s="13" t="s">
        <v>1641</v>
      </c>
      <c r="Z721" s="14" t="s">
        <v>1642</v>
      </c>
    </row>
    <row r="722" spans="25:26">
      <c r="Y722" s="13" t="s">
        <v>1643</v>
      </c>
      <c r="Z722" s="14" t="s">
        <v>1644</v>
      </c>
    </row>
    <row r="723" spans="25:26">
      <c r="Y723" s="13" t="s">
        <v>1645</v>
      </c>
      <c r="Z723" s="14" t="s">
        <v>1646</v>
      </c>
    </row>
    <row r="724" spans="25:26">
      <c r="Y724" s="13" t="s">
        <v>1647</v>
      </c>
      <c r="Z724" s="14" t="s">
        <v>1648</v>
      </c>
    </row>
    <row r="725" spans="25:26">
      <c r="Y725" s="13" t="s">
        <v>1649</v>
      </c>
      <c r="Z725" s="14" t="s">
        <v>1650</v>
      </c>
    </row>
    <row r="726" spans="25:26">
      <c r="Y726" s="13" t="s">
        <v>1651</v>
      </c>
      <c r="Z726" s="14" t="s">
        <v>1652</v>
      </c>
    </row>
    <row r="727" spans="25:26">
      <c r="Y727" s="13" t="s">
        <v>1653</v>
      </c>
      <c r="Z727" s="14" t="s">
        <v>1654</v>
      </c>
    </row>
    <row r="728" spans="25:26">
      <c r="Y728" s="13" t="s">
        <v>1655</v>
      </c>
      <c r="Z728" s="14" t="s">
        <v>1656</v>
      </c>
    </row>
    <row r="729" spans="25:26">
      <c r="Y729" s="13" t="s">
        <v>1657</v>
      </c>
      <c r="Z729" s="14" t="s">
        <v>1658</v>
      </c>
    </row>
    <row r="730" spans="25:26">
      <c r="Y730" s="13" t="s">
        <v>1659</v>
      </c>
      <c r="Z730" s="14" t="s">
        <v>1660</v>
      </c>
    </row>
    <row r="731" spans="25:26">
      <c r="Y731" s="13" t="s">
        <v>1661</v>
      </c>
      <c r="Z731" s="14" t="s">
        <v>1662</v>
      </c>
    </row>
    <row r="732" spans="25:26">
      <c r="Y732" s="13" t="s">
        <v>1663</v>
      </c>
      <c r="Z732" s="14" t="s">
        <v>1664</v>
      </c>
    </row>
    <row r="733" spans="25:26">
      <c r="Y733" s="13" t="s">
        <v>1665</v>
      </c>
      <c r="Z733" s="14" t="s">
        <v>1666</v>
      </c>
    </row>
    <row r="734" spans="25:26">
      <c r="Y734" s="13" t="s">
        <v>1667</v>
      </c>
      <c r="Z734" s="14" t="s">
        <v>1668</v>
      </c>
    </row>
    <row r="735" spans="25:26">
      <c r="Y735" s="13" t="s">
        <v>1669</v>
      </c>
      <c r="Z735" s="14" t="s">
        <v>1670</v>
      </c>
    </row>
    <row r="736" spans="25:26">
      <c r="Y736" s="13" t="s">
        <v>1671</v>
      </c>
      <c r="Z736" s="14" t="s">
        <v>1672</v>
      </c>
    </row>
    <row r="737" spans="25:26">
      <c r="Y737" s="13" t="s">
        <v>1673</v>
      </c>
      <c r="Z737" s="14" t="s">
        <v>1674</v>
      </c>
    </row>
    <row r="738" spans="25:26">
      <c r="Y738" s="13" t="s">
        <v>1675</v>
      </c>
      <c r="Z738" s="14" t="s">
        <v>1676</v>
      </c>
    </row>
    <row r="739" spans="25:26">
      <c r="Y739" s="13" t="s">
        <v>1677</v>
      </c>
      <c r="Z739" s="14" t="s">
        <v>1678</v>
      </c>
    </row>
    <row r="740" spans="25:26">
      <c r="Y740" s="13" t="s">
        <v>1679</v>
      </c>
      <c r="Z740" s="14" t="s">
        <v>1680</v>
      </c>
    </row>
    <row r="741" spans="25:26">
      <c r="Y741" s="13" t="s">
        <v>1681</v>
      </c>
      <c r="Z741" s="14" t="s">
        <v>1682</v>
      </c>
    </row>
    <row r="742" spans="25:26">
      <c r="Y742" s="13" t="s">
        <v>1683</v>
      </c>
      <c r="Z742" s="14" t="s">
        <v>1684</v>
      </c>
    </row>
    <row r="743" spans="25:26">
      <c r="Y743" s="13" t="s">
        <v>1685</v>
      </c>
      <c r="Z743" s="14" t="s">
        <v>1686</v>
      </c>
    </row>
    <row r="744" spans="25:26">
      <c r="Y744" s="13" t="s">
        <v>1687</v>
      </c>
      <c r="Z744" s="14" t="s">
        <v>1688</v>
      </c>
    </row>
    <row r="745" spans="25:26">
      <c r="Y745" s="13" t="s">
        <v>1689</v>
      </c>
      <c r="Z745" s="14" t="s">
        <v>1690</v>
      </c>
    </row>
    <row r="746" spans="25:26">
      <c r="Y746" s="13" t="s">
        <v>1691</v>
      </c>
      <c r="Z746" s="14" t="s">
        <v>1692</v>
      </c>
    </row>
    <row r="747" spans="25:26">
      <c r="Y747" s="13" t="s">
        <v>1693</v>
      </c>
      <c r="Z747" s="14" t="s">
        <v>1694</v>
      </c>
    </row>
    <row r="748" spans="25:26">
      <c r="Y748" s="13" t="s">
        <v>1695</v>
      </c>
      <c r="Z748" s="14" t="s">
        <v>1696</v>
      </c>
    </row>
    <row r="749" spans="25:26">
      <c r="Y749" s="13" t="s">
        <v>1697</v>
      </c>
      <c r="Z749" s="14" t="s">
        <v>1698</v>
      </c>
    </row>
    <row r="750" spans="25:26">
      <c r="Y750" s="13" t="s">
        <v>1699</v>
      </c>
      <c r="Z750" s="14" t="s">
        <v>1700</v>
      </c>
    </row>
    <row r="751" spans="25:26">
      <c r="Y751" s="13" t="s">
        <v>1701</v>
      </c>
      <c r="Z751" s="14" t="s">
        <v>1702</v>
      </c>
    </row>
    <row r="752" spans="25:26">
      <c r="Y752" s="13" t="s">
        <v>1703</v>
      </c>
      <c r="Z752" s="14" t="s">
        <v>1704</v>
      </c>
    </row>
    <row r="753" spans="25:26">
      <c r="Y753" s="13" t="s">
        <v>1705</v>
      </c>
      <c r="Z753" s="14" t="s">
        <v>1706</v>
      </c>
    </row>
    <row r="754" spans="25:26">
      <c r="Y754" s="13" t="s">
        <v>1707</v>
      </c>
      <c r="Z754" s="14" t="s">
        <v>1708</v>
      </c>
    </row>
    <row r="755" spans="25:26">
      <c r="Y755" s="13" t="s">
        <v>1709</v>
      </c>
      <c r="Z755" s="14" t="s">
        <v>1710</v>
      </c>
    </row>
    <row r="756" spans="25:26">
      <c r="Y756" s="13" t="s">
        <v>1711</v>
      </c>
      <c r="Z756" s="14" t="s">
        <v>1712</v>
      </c>
    </row>
    <row r="757" spans="25:26">
      <c r="Y757" s="13" t="s">
        <v>1713</v>
      </c>
      <c r="Z757" s="14" t="s">
        <v>1714</v>
      </c>
    </row>
    <row r="758" spans="25:26">
      <c r="Y758" s="13" t="s">
        <v>1715</v>
      </c>
      <c r="Z758" s="14" t="s">
        <v>1716</v>
      </c>
    </row>
    <row r="759" spans="25:26">
      <c r="Y759" s="13" t="s">
        <v>1717</v>
      </c>
      <c r="Z759" s="14" t="s">
        <v>1718</v>
      </c>
    </row>
    <row r="760" spans="25:26">
      <c r="Y760" s="13" t="s">
        <v>1719</v>
      </c>
      <c r="Z760" s="14" t="s">
        <v>1720</v>
      </c>
    </row>
    <row r="761" spans="25:26">
      <c r="Y761" s="13" t="s">
        <v>1721</v>
      </c>
      <c r="Z761" s="14" t="s">
        <v>1722</v>
      </c>
    </row>
    <row r="762" spans="25:26">
      <c r="Y762" s="13" t="s">
        <v>1723</v>
      </c>
      <c r="Z762" s="14" t="s">
        <v>1724</v>
      </c>
    </row>
    <row r="763" spans="25:26">
      <c r="Y763" s="13" t="s">
        <v>1725</v>
      </c>
      <c r="Z763" s="14" t="s">
        <v>1726</v>
      </c>
    </row>
    <row r="764" spans="25:26">
      <c r="Y764" s="13" t="s">
        <v>1727</v>
      </c>
      <c r="Z764" s="14" t="s">
        <v>1728</v>
      </c>
    </row>
    <row r="765" spans="25:26">
      <c r="Y765" s="13" t="s">
        <v>1729</v>
      </c>
      <c r="Z765" s="14" t="s">
        <v>1730</v>
      </c>
    </row>
    <row r="766" spans="25:26">
      <c r="Y766" s="13" t="s">
        <v>1731</v>
      </c>
      <c r="Z766" s="14" t="s">
        <v>1732</v>
      </c>
    </row>
    <row r="767" spans="25:26">
      <c r="Y767" s="13" t="s">
        <v>1733</v>
      </c>
      <c r="Z767" s="14" t="s">
        <v>1734</v>
      </c>
    </row>
    <row r="768" spans="25:26">
      <c r="Y768" s="13" t="s">
        <v>1735</v>
      </c>
      <c r="Z768" s="14" t="s">
        <v>1736</v>
      </c>
    </row>
    <row r="769" spans="25:26">
      <c r="Y769" s="13" t="s">
        <v>1737</v>
      </c>
      <c r="Z769" s="14" t="s">
        <v>1738</v>
      </c>
    </row>
    <row r="770" spans="25:26">
      <c r="Y770" s="13" t="s">
        <v>1739</v>
      </c>
      <c r="Z770" s="14" t="s">
        <v>1740</v>
      </c>
    </row>
    <row r="771" spans="25:26">
      <c r="Y771" s="13" t="s">
        <v>1741</v>
      </c>
      <c r="Z771" s="14" t="s">
        <v>1742</v>
      </c>
    </row>
    <row r="772" spans="25:26">
      <c r="Y772" s="13" t="s">
        <v>1743</v>
      </c>
      <c r="Z772" s="14" t="s">
        <v>1744</v>
      </c>
    </row>
    <row r="773" spans="25:26">
      <c r="Y773" s="13" t="s">
        <v>1745</v>
      </c>
      <c r="Z773" s="14" t="s">
        <v>1746</v>
      </c>
    </row>
    <row r="774" spans="25:26">
      <c r="Y774" s="13" t="s">
        <v>1747</v>
      </c>
      <c r="Z774" s="14" t="s">
        <v>1748</v>
      </c>
    </row>
    <row r="775" spans="25:26">
      <c r="Y775" s="13" t="s">
        <v>1749</v>
      </c>
      <c r="Z775" s="14" t="s">
        <v>1750</v>
      </c>
    </row>
    <row r="776" spans="25:26">
      <c r="Y776" s="13" t="s">
        <v>1751</v>
      </c>
      <c r="Z776" s="14" t="s">
        <v>1752</v>
      </c>
    </row>
    <row r="777" spans="25:26">
      <c r="Y777" s="13" t="s">
        <v>1753</v>
      </c>
      <c r="Z777" s="14" t="s">
        <v>1754</v>
      </c>
    </row>
    <row r="778" spans="25:26">
      <c r="Y778" s="13" t="s">
        <v>1755</v>
      </c>
      <c r="Z778" s="14" t="s">
        <v>1756</v>
      </c>
    </row>
    <row r="779" spans="25:26">
      <c r="Y779" s="13" t="s">
        <v>1757</v>
      </c>
      <c r="Z779" s="14" t="s">
        <v>1758</v>
      </c>
    </row>
    <row r="780" spans="25:26">
      <c r="Y780" s="13" t="s">
        <v>1759</v>
      </c>
      <c r="Z780" s="14" t="s">
        <v>1760</v>
      </c>
    </row>
    <row r="781" spans="25:26">
      <c r="Y781" s="13" t="s">
        <v>1761</v>
      </c>
      <c r="Z781" s="14" t="s">
        <v>1762</v>
      </c>
    </row>
    <row r="782" spans="25:26">
      <c r="Y782" s="13" t="s">
        <v>1763</v>
      </c>
      <c r="Z782" s="14" t="s">
        <v>1764</v>
      </c>
    </row>
    <row r="783" spans="25:26">
      <c r="Y783" s="13" t="s">
        <v>1765</v>
      </c>
      <c r="Z783" s="14" t="s">
        <v>1766</v>
      </c>
    </row>
    <row r="784" spans="25:26">
      <c r="Y784" s="13" t="s">
        <v>1767</v>
      </c>
      <c r="Z784" s="14" t="s">
        <v>1768</v>
      </c>
    </row>
    <row r="785" spans="25:26">
      <c r="Y785" s="13" t="s">
        <v>1769</v>
      </c>
      <c r="Z785" s="14" t="s">
        <v>1770</v>
      </c>
    </row>
    <row r="786" spans="25:26">
      <c r="Y786" s="13" t="s">
        <v>1771</v>
      </c>
      <c r="Z786" s="14" t="s">
        <v>1772</v>
      </c>
    </row>
    <row r="787" spans="25:26">
      <c r="Y787" s="13" t="s">
        <v>1773</v>
      </c>
      <c r="Z787" s="14" t="s">
        <v>1774</v>
      </c>
    </row>
    <row r="788" spans="25:26">
      <c r="Y788" s="13" t="s">
        <v>1775</v>
      </c>
      <c r="Z788" s="14" t="s">
        <v>1776</v>
      </c>
    </row>
    <row r="789" spans="25:26">
      <c r="Y789" s="13" t="s">
        <v>1777</v>
      </c>
      <c r="Z789" s="14" t="s">
        <v>1778</v>
      </c>
    </row>
    <row r="790" spans="25:26">
      <c r="Y790" s="13" t="s">
        <v>1779</v>
      </c>
      <c r="Z790" s="14" t="s">
        <v>1780</v>
      </c>
    </row>
    <row r="791" spans="25:26">
      <c r="Y791" s="13" t="s">
        <v>1781</v>
      </c>
      <c r="Z791" s="14" t="s">
        <v>1782</v>
      </c>
    </row>
    <row r="792" spans="25:26">
      <c r="Y792" s="13" t="s">
        <v>1783</v>
      </c>
      <c r="Z792" s="14" t="s">
        <v>1784</v>
      </c>
    </row>
    <row r="793" spans="25:26">
      <c r="Y793" s="13" t="s">
        <v>1785</v>
      </c>
      <c r="Z793" s="14" t="s">
        <v>1786</v>
      </c>
    </row>
    <row r="794" spans="25:26">
      <c r="Y794" s="13" t="s">
        <v>1787</v>
      </c>
      <c r="Z794" s="14" t="s">
        <v>1788</v>
      </c>
    </row>
    <row r="795" spans="25:26">
      <c r="Y795" s="13" t="s">
        <v>1789</v>
      </c>
      <c r="Z795" s="14" t="s">
        <v>1790</v>
      </c>
    </row>
    <row r="796" spans="25:26">
      <c r="Y796" s="13" t="s">
        <v>1791</v>
      </c>
      <c r="Z796" s="14" t="s">
        <v>1792</v>
      </c>
    </row>
    <row r="797" spans="25:26">
      <c r="Y797" s="13" t="s">
        <v>1793</v>
      </c>
      <c r="Z797" s="14" t="s">
        <v>1794</v>
      </c>
    </row>
    <row r="798" spans="25:26">
      <c r="Y798" s="13" t="s">
        <v>1795</v>
      </c>
      <c r="Z798" s="14" t="s">
        <v>1796</v>
      </c>
    </row>
    <row r="799" spans="25:26">
      <c r="Y799" s="13" t="s">
        <v>1797</v>
      </c>
      <c r="Z799" s="14" t="s">
        <v>1798</v>
      </c>
    </row>
    <row r="800" spans="25:26">
      <c r="Y800" s="13" t="s">
        <v>1799</v>
      </c>
      <c r="Z800" s="14" t="s">
        <v>1800</v>
      </c>
    </row>
    <row r="801" spans="25:26">
      <c r="Y801" s="13" t="s">
        <v>1801</v>
      </c>
      <c r="Z801" s="14" t="s">
        <v>1802</v>
      </c>
    </row>
    <row r="802" spans="25:26">
      <c r="Y802" s="13" t="s">
        <v>1803</v>
      </c>
      <c r="Z802" s="14" t="s">
        <v>1804</v>
      </c>
    </row>
    <row r="803" spans="25:26">
      <c r="Y803" s="13" t="s">
        <v>1805</v>
      </c>
      <c r="Z803" s="14" t="s">
        <v>1806</v>
      </c>
    </row>
    <row r="804" spans="25:26">
      <c r="Y804" s="13" t="s">
        <v>1807</v>
      </c>
      <c r="Z804" s="14" t="s">
        <v>1808</v>
      </c>
    </row>
    <row r="805" spans="25:26">
      <c r="Y805" s="13" t="s">
        <v>1809</v>
      </c>
      <c r="Z805" s="14" t="s">
        <v>1810</v>
      </c>
    </row>
    <row r="806" spans="25:26">
      <c r="Y806" s="13" t="s">
        <v>1811</v>
      </c>
      <c r="Z806" s="14" t="s">
        <v>1812</v>
      </c>
    </row>
    <row r="807" spans="25:26">
      <c r="Y807" s="13" t="s">
        <v>1813</v>
      </c>
      <c r="Z807" s="14" t="s">
        <v>1814</v>
      </c>
    </row>
    <row r="808" spans="25:26">
      <c r="Y808" s="13" t="s">
        <v>1815</v>
      </c>
      <c r="Z808" s="14" t="s">
        <v>1816</v>
      </c>
    </row>
    <row r="809" spans="25:26">
      <c r="Y809" s="13" t="s">
        <v>1817</v>
      </c>
      <c r="Z809" s="14" t="s">
        <v>1818</v>
      </c>
    </row>
    <row r="810" spans="25:26">
      <c r="Y810" s="13" t="s">
        <v>1819</v>
      </c>
      <c r="Z810" s="14" t="s">
        <v>1820</v>
      </c>
    </row>
    <row r="811" spans="25:26">
      <c r="Y811" s="13" t="s">
        <v>1821</v>
      </c>
      <c r="Z811" s="14" t="s">
        <v>1822</v>
      </c>
    </row>
    <row r="812" spans="25:26">
      <c r="Y812" s="13" t="s">
        <v>1823</v>
      </c>
      <c r="Z812" s="14" t="s">
        <v>1824</v>
      </c>
    </row>
    <row r="813" spans="25:26">
      <c r="Y813" s="13" t="s">
        <v>1825</v>
      </c>
      <c r="Z813" s="14" t="s">
        <v>1826</v>
      </c>
    </row>
    <row r="814" spans="25:26">
      <c r="Y814" s="13" t="s">
        <v>1827</v>
      </c>
      <c r="Z814" s="14" t="s">
        <v>1828</v>
      </c>
    </row>
    <row r="815" spans="25:26">
      <c r="Y815" s="13" t="s">
        <v>1829</v>
      </c>
      <c r="Z815" s="14" t="s">
        <v>1830</v>
      </c>
    </row>
    <row r="816" spans="25:26">
      <c r="Y816" s="13" t="s">
        <v>1831</v>
      </c>
      <c r="Z816" s="14" t="s">
        <v>1832</v>
      </c>
    </row>
    <row r="817" spans="25:26">
      <c r="Y817" s="13" t="s">
        <v>1833</v>
      </c>
      <c r="Z817" s="14" t="s">
        <v>1834</v>
      </c>
    </row>
    <row r="818" spans="25:26">
      <c r="Y818" s="13" t="s">
        <v>1835</v>
      </c>
      <c r="Z818" s="14" t="s">
        <v>1836</v>
      </c>
    </row>
    <row r="819" spans="25:26">
      <c r="Y819" s="13" t="s">
        <v>1837</v>
      </c>
      <c r="Z819" s="14" t="s">
        <v>1838</v>
      </c>
    </row>
    <row r="820" spans="25:26">
      <c r="Y820" s="13" t="s">
        <v>1839</v>
      </c>
      <c r="Z820" s="14" t="s">
        <v>1840</v>
      </c>
    </row>
    <row r="821" spans="25:26">
      <c r="Y821" s="13" t="s">
        <v>1841</v>
      </c>
      <c r="Z821" s="14" t="s">
        <v>1842</v>
      </c>
    </row>
    <row r="822" spans="25:26">
      <c r="Y822" s="13" t="s">
        <v>1843</v>
      </c>
      <c r="Z822" s="14" t="s">
        <v>1844</v>
      </c>
    </row>
    <row r="823" spans="25:26">
      <c r="Y823" s="13" t="s">
        <v>1845</v>
      </c>
      <c r="Z823" s="14" t="s">
        <v>1846</v>
      </c>
    </row>
    <row r="824" spans="25:26">
      <c r="Y824" s="13" t="s">
        <v>1847</v>
      </c>
      <c r="Z824" s="14" t="s">
        <v>1848</v>
      </c>
    </row>
    <row r="825" spans="25:26">
      <c r="Y825" s="13" t="s">
        <v>1849</v>
      </c>
      <c r="Z825" s="14" t="s">
        <v>1850</v>
      </c>
    </row>
    <row r="826" spans="25:26">
      <c r="Y826" s="13" t="s">
        <v>1851</v>
      </c>
      <c r="Z826" s="14" t="s">
        <v>1852</v>
      </c>
    </row>
    <row r="827" spans="25:26">
      <c r="Y827" s="13" t="s">
        <v>1853</v>
      </c>
      <c r="Z827" s="14" t="s">
        <v>1854</v>
      </c>
    </row>
    <row r="828" spans="25:26">
      <c r="Y828" s="13" t="s">
        <v>1855</v>
      </c>
      <c r="Z828" s="14" t="s">
        <v>1856</v>
      </c>
    </row>
    <row r="829" spans="25:26">
      <c r="Y829" s="13" t="s">
        <v>1857</v>
      </c>
      <c r="Z829" s="14" t="s">
        <v>1858</v>
      </c>
    </row>
    <row r="830" spans="25:26">
      <c r="Y830" s="13" t="s">
        <v>1859</v>
      </c>
      <c r="Z830" s="14" t="s">
        <v>1860</v>
      </c>
    </row>
    <row r="831" spans="25:26">
      <c r="Y831" s="13" t="s">
        <v>1861</v>
      </c>
      <c r="Z831" s="14" t="s">
        <v>1862</v>
      </c>
    </row>
    <row r="832" spans="25:26">
      <c r="Y832" s="13" t="s">
        <v>1863</v>
      </c>
      <c r="Z832" s="14" t="s">
        <v>1864</v>
      </c>
    </row>
    <row r="833" spans="25:26">
      <c r="Y833" s="13" t="s">
        <v>1865</v>
      </c>
      <c r="Z833" s="14" t="s">
        <v>1866</v>
      </c>
    </row>
    <row r="834" spans="25:26">
      <c r="Y834" s="13" t="s">
        <v>1867</v>
      </c>
      <c r="Z834" s="14" t="s">
        <v>1868</v>
      </c>
    </row>
    <row r="835" spans="25:26">
      <c r="Y835" s="13" t="s">
        <v>1869</v>
      </c>
      <c r="Z835" s="14" t="s">
        <v>1870</v>
      </c>
    </row>
    <row r="836" spans="25:26">
      <c r="Y836" s="13" t="s">
        <v>1871</v>
      </c>
      <c r="Z836" s="14" t="s">
        <v>1872</v>
      </c>
    </row>
    <row r="837" spans="25:26">
      <c r="Y837" s="13" t="s">
        <v>1873</v>
      </c>
      <c r="Z837" s="14" t="s">
        <v>1874</v>
      </c>
    </row>
    <row r="838" spans="25:26">
      <c r="Y838" s="13" t="s">
        <v>1875</v>
      </c>
      <c r="Z838" s="14" t="s">
        <v>1876</v>
      </c>
    </row>
    <row r="839" spans="25:26">
      <c r="Y839" s="13" t="s">
        <v>1877</v>
      </c>
      <c r="Z839" s="14" t="s">
        <v>1878</v>
      </c>
    </row>
    <row r="840" spans="25:26">
      <c r="Y840" s="13" t="s">
        <v>1879</v>
      </c>
      <c r="Z840" s="14" t="s">
        <v>1880</v>
      </c>
    </row>
    <row r="841" spans="25:26">
      <c r="Y841" s="13" t="s">
        <v>1881</v>
      </c>
      <c r="Z841" s="14" t="s">
        <v>1882</v>
      </c>
    </row>
    <row r="842" spans="25:26">
      <c r="Y842" s="13" t="s">
        <v>1883</v>
      </c>
      <c r="Z842" s="14" t="s">
        <v>1884</v>
      </c>
    </row>
    <row r="843" spans="25:26">
      <c r="Y843" s="13" t="s">
        <v>1885</v>
      </c>
      <c r="Z843" s="14" t="s">
        <v>1886</v>
      </c>
    </row>
    <row r="844" spans="25:26">
      <c r="Y844" s="13" t="s">
        <v>1887</v>
      </c>
      <c r="Z844" s="14" t="s">
        <v>1888</v>
      </c>
    </row>
    <row r="845" spans="25:26">
      <c r="Y845" s="13" t="s">
        <v>1889</v>
      </c>
      <c r="Z845" s="14" t="s">
        <v>1890</v>
      </c>
    </row>
    <row r="846" spans="25:26">
      <c r="Y846" s="13" t="s">
        <v>1891</v>
      </c>
      <c r="Z846" s="14" t="s">
        <v>1892</v>
      </c>
    </row>
    <row r="847" spans="25:26">
      <c r="Y847" s="13" t="s">
        <v>1893</v>
      </c>
      <c r="Z847" s="14" t="s">
        <v>1894</v>
      </c>
    </row>
    <row r="848" spans="25:26">
      <c r="Y848" s="13" t="s">
        <v>1895</v>
      </c>
      <c r="Z848" s="14" t="s">
        <v>1896</v>
      </c>
    </row>
    <row r="849" spans="25:26">
      <c r="Y849" s="13" t="s">
        <v>1897</v>
      </c>
      <c r="Z849" s="14" t="s">
        <v>1898</v>
      </c>
    </row>
    <row r="850" spans="25:26">
      <c r="Y850" s="13" t="s">
        <v>1899</v>
      </c>
      <c r="Z850" s="14" t="s">
        <v>1900</v>
      </c>
    </row>
    <row r="851" spans="25:26">
      <c r="Y851" s="13" t="s">
        <v>1901</v>
      </c>
      <c r="Z851" s="14" t="s">
        <v>1902</v>
      </c>
    </row>
    <row r="852" spans="25:26">
      <c r="Y852" s="13" t="s">
        <v>1903</v>
      </c>
      <c r="Z852" s="14" t="s">
        <v>1904</v>
      </c>
    </row>
    <row r="853" spans="25:26">
      <c r="Y853" s="13" t="s">
        <v>1905</v>
      </c>
      <c r="Z853" s="14" t="s">
        <v>1906</v>
      </c>
    </row>
    <row r="854" spans="25:26">
      <c r="Y854" s="13" t="s">
        <v>1907</v>
      </c>
      <c r="Z854" s="14" t="s">
        <v>1908</v>
      </c>
    </row>
    <row r="855" spans="25:26">
      <c r="Y855" s="13" t="s">
        <v>1909</v>
      </c>
      <c r="Z855" s="14" t="s">
        <v>1910</v>
      </c>
    </row>
    <row r="856" spans="25:26">
      <c r="Y856" s="13" t="s">
        <v>1911</v>
      </c>
      <c r="Z856" s="14" t="s">
        <v>1912</v>
      </c>
    </row>
    <row r="857" spans="25:26">
      <c r="Y857" s="13" t="s">
        <v>1913</v>
      </c>
      <c r="Z857" s="14" t="s">
        <v>1914</v>
      </c>
    </row>
    <row r="858" spans="25:26">
      <c r="Y858" s="13" t="s">
        <v>1915</v>
      </c>
      <c r="Z858" s="14" t="s">
        <v>1916</v>
      </c>
    </row>
    <row r="859" spans="25:26">
      <c r="Y859" s="13" t="s">
        <v>1917</v>
      </c>
      <c r="Z859" s="14" t="s">
        <v>1918</v>
      </c>
    </row>
    <row r="860" spans="25:26">
      <c r="Y860" s="13" t="s">
        <v>1919</v>
      </c>
      <c r="Z860" s="14" t="s">
        <v>1920</v>
      </c>
    </row>
    <row r="861" spans="25:26">
      <c r="Y861" s="13" t="s">
        <v>1921</v>
      </c>
      <c r="Z861" s="14" t="s">
        <v>1922</v>
      </c>
    </row>
    <row r="862" spans="25:26">
      <c r="Y862" s="13" t="s">
        <v>1923</v>
      </c>
      <c r="Z862" s="14" t="s">
        <v>1924</v>
      </c>
    </row>
    <row r="863" spans="25:26">
      <c r="Y863" s="13" t="s">
        <v>1925</v>
      </c>
      <c r="Z863" s="14" t="s">
        <v>1926</v>
      </c>
    </row>
    <row r="864" spans="25:26">
      <c r="Y864" s="13" t="s">
        <v>1927</v>
      </c>
      <c r="Z864" s="14" t="s">
        <v>1928</v>
      </c>
    </row>
    <row r="865" spans="25:26">
      <c r="Y865" s="13" t="s">
        <v>1929</v>
      </c>
      <c r="Z865" s="14" t="s">
        <v>1930</v>
      </c>
    </row>
    <row r="866" spans="25:26">
      <c r="Y866" s="13" t="s">
        <v>1931</v>
      </c>
      <c r="Z866" s="14" t="s">
        <v>1932</v>
      </c>
    </row>
    <row r="867" spans="25:26">
      <c r="Y867" s="13" t="s">
        <v>1933</v>
      </c>
      <c r="Z867" s="14" t="s">
        <v>1934</v>
      </c>
    </row>
    <row r="868" spans="25:26">
      <c r="Y868" s="13" t="s">
        <v>1935</v>
      </c>
      <c r="Z868" s="14" t="s">
        <v>1936</v>
      </c>
    </row>
    <row r="869" spans="25:26">
      <c r="Y869" s="13" t="s">
        <v>1937</v>
      </c>
      <c r="Z869" s="14" t="s">
        <v>1938</v>
      </c>
    </row>
    <row r="870" spans="25:26">
      <c r="Y870" s="13" t="s">
        <v>1939</v>
      </c>
      <c r="Z870" s="14" t="s">
        <v>1940</v>
      </c>
    </row>
    <row r="871" spans="25:26">
      <c r="Y871" s="13" t="s">
        <v>1941</v>
      </c>
      <c r="Z871" s="14" t="s">
        <v>1942</v>
      </c>
    </row>
    <row r="872" spans="25:26">
      <c r="Y872" s="13" t="s">
        <v>1943</v>
      </c>
      <c r="Z872" s="14" t="s">
        <v>1944</v>
      </c>
    </row>
    <row r="873" spans="25:26">
      <c r="Y873" s="13" t="s">
        <v>1945</v>
      </c>
      <c r="Z873" s="14" t="s">
        <v>1946</v>
      </c>
    </row>
    <row r="874" spans="25:26">
      <c r="Y874" s="13" t="s">
        <v>1947</v>
      </c>
      <c r="Z874" s="14" t="s">
        <v>1948</v>
      </c>
    </row>
    <row r="875" spans="25:26">
      <c r="Y875" s="13" t="s">
        <v>1949</v>
      </c>
      <c r="Z875" s="14" t="s">
        <v>1950</v>
      </c>
    </row>
    <row r="876" spans="25:26">
      <c r="Y876" s="13" t="s">
        <v>1951</v>
      </c>
      <c r="Z876" s="14" t="s">
        <v>1952</v>
      </c>
    </row>
    <row r="877" spans="25:26">
      <c r="Y877" s="13" t="s">
        <v>1953</v>
      </c>
      <c r="Z877" s="14" t="s">
        <v>1954</v>
      </c>
    </row>
    <row r="878" spans="25:26">
      <c r="Y878" s="13" t="s">
        <v>1955</v>
      </c>
      <c r="Z878" s="14" t="s">
        <v>1956</v>
      </c>
    </row>
    <row r="879" spans="25:26">
      <c r="Y879" s="13" t="s">
        <v>1957</v>
      </c>
      <c r="Z879" s="14" t="s">
        <v>1958</v>
      </c>
    </row>
    <row r="880" spans="25:26">
      <c r="Y880" s="13" t="s">
        <v>1959</v>
      </c>
      <c r="Z880" s="14" t="s">
        <v>1960</v>
      </c>
    </row>
    <row r="881" spans="25:26">
      <c r="Y881" s="13" t="s">
        <v>1961</v>
      </c>
      <c r="Z881" s="14" t="s">
        <v>1962</v>
      </c>
    </row>
    <row r="882" spans="25:26">
      <c r="Y882" s="13" t="s">
        <v>1963</v>
      </c>
      <c r="Z882" s="14" t="s">
        <v>1964</v>
      </c>
    </row>
    <row r="883" spans="25:26">
      <c r="Y883" s="13" t="s">
        <v>1965</v>
      </c>
      <c r="Z883" s="14" t="s">
        <v>1966</v>
      </c>
    </row>
    <row r="884" spans="25:26">
      <c r="Y884" s="13" t="s">
        <v>1967</v>
      </c>
      <c r="Z884" s="14" t="s">
        <v>1968</v>
      </c>
    </row>
    <row r="885" spans="25:26">
      <c r="Y885" s="13" t="s">
        <v>1969</v>
      </c>
      <c r="Z885" s="14" t="s">
        <v>1970</v>
      </c>
    </row>
    <row r="886" spans="25:26">
      <c r="Y886" s="13" t="s">
        <v>1971</v>
      </c>
      <c r="Z886" s="14" t="s">
        <v>1972</v>
      </c>
    </row>
    <row r="887" spans="25:26">
      <c r="Y887" s="13" t="s">
        <v>1973</v>
      </c>
      <c r="Z887" s="14" t="s">
        <v>1974</v>
      </c>
    </row>
    <row r="888" spans="25:26">
      <c r="Y888" s="13" t="s">
        <v>1975</v>
      </c>
      <c r="Z888" s="14" t="s">
        <v>1976</v>
      </c>
    </row>
    <row r="889" spans="25:26">
      <c r="Y889" s="13" t="s">
        <v>1977</v>
      </c>
      <c r="Z889" s="14" t="s">
        <v>1978</v>
      </c>
    </row>
    <row r="890" spans="25:26">
      <c r="Y890" s="13" t="s">
        <v>1979</v>
      </c>
      <c r="Z890" s="14" t="s">
        <v>1980</v>
      </c>
    </row>
    <row r="891" spans="25:26">
      <c r="Y891" s="13" t="s">
        <v>1981</v>
      </c>
      <c r="Z891" s="14" t="s">
        <v>1982</v>
      </c>
    </row>
    <row r="892" spans="25:26">
      <c r="Y892" s="13" t="s">
        <v>1983</v>
      </c>
      <c r="Z892" s="14" t="s">
        <v>1984</v>
      </c>
    </row>
    <row r="893" spans="25:26">
      <c r="Y893" s="13" t="s">
        <v>1985</v>
      </c>
      <c r="Z893" s="14" t="s">
        <v>1986</v>
      </c>
    </row>
    <row r="894" spans="25:26">
      <c r="Y894" s="13" t="s">
        <v>1987</v>
      </c>
      <c r="Z894" s="14" t="s">
        <v>1988</v>
      </c>
    </row>
    <row r="895" spans="25:26">
      <c r="Y895" s="13" t="s">
        <v>1989</v>
      </c>
      <c r="Z895" s="14" t="s">
        <v>1990</v>
      </c>
    </row>
    <row r="896" spans="25:26">
      <c r="Y896" s="13" t="s">
        <v>1991</v>
      </c>
      <c r="Z896" s="14" t="s">
        <v>1992</v>
      </c>
    </row>
    <row r="897" spans="25:26">
      <c r="Y897" s="13" t="s">
        <v>1993</v>
      </c>
      <c r="Z897" s="14" t="s">
        <v>1994</v>
      </c>
    </row>
    <row r="898" spans="25:26">
      <c r="Y898" s="13" t="s">
        <v>1995</v>
      </c>
      <c r="Z898" s="14" t="s">
        <v>1996</v>
      </c>
    </row>
    <row r="899" spans="25:26">
      <c r="Y899" s="13" t="s">
        <v>1997</v>
      </c>
      <c r="Z899" s="14" t="s">
        <v>1998</v>
      </c>
    </row>
    <row r="900" spans="25:26">
      <c r="Y900" s="13" t="s">
        <v>1999</v>
      </c>
      <c r="Z900" s="14" t="s">
        <v>2000</v>
      </c>
    </row>
    <row r="901" spans="25:26">
      <c r="Y901" s="13" t="s">
        <v>2001</v>
      </c>
      <c r="Z901" s="14" t="s">
        <v>2002</v>
      </c>
    </row>
    <row r="902" spans="25:26">
      <c r="Y902" s="13" t="s">
        <v>2003</v>
      </c>
      <c r="Z902" s="14" t="s">
        <v>2004</v>
      </c>
    </row>
    <row r="903" spans="25:26">
      <c r="Y903" s="13" t="s">
        <v>2005</v>
      </c>
      <c r="Z903" s="14" t="s">
        <v>2006</v>
      </c>
    </row>
    <row r="904" spans="25:26">
      <c r="Y904" s="13" t="s">
        <v>2007</v>
      </c>
      <c r="Z904" s="14" t="s">
        <v>2008</v>
      </c>
    </row>
    <row r="905" spans="25:26">
      <c r="Y905" s="13" t="s">
        <v>2009</v>
      </c>
      <c r="Z905" s="14" t="s">
        <v>2010</v>
      </c>
    </row>
    <row r="906" spans="25:26">
      <c r="Y906" s="13" t="s">
        <v>2011</v>
      </c>
      <c r="Z906" s="14" t="s">
        <v>2012</v>
      </c>
    </row>
    <row r="907" spans="25:26">
      <c r="Y907" s="13" t="s">
        <v>2013</v>
      </c>
      <c r="Z907" s="14" t="s">
        <v>2014</v>
      </c>
    </row>
    <row r="908" spans="25:26">
      <c r="Y908" s="13" t="s">
        <v>2015</v>
      </c>
      <c r="Z908" s="14" t="s">
        <v>2016</v>
      </c>
    </row>
    <row r="909" spans="25:26">
      <c r="Y909" s="13" t="s">
        <v>2017</v>
      </c>
      <c r="Z909" s="14" t="s">
        <v>2018</v>
      </c>
    </row>
    <row r="910" spans="25:26">
      <c r="Y910" s="13" t="s">
        <v>2019</v>
      </c>
      <c r="Z910" s="14" t="s">
        <v>2020</v>
      </c>
    </row>
    <row r="911" spans="25:26">
      <c r="Y911" s="13" t="s">
        <v>2021</v>
      </c>
      <c r="Z911" s="14" t="s">
        <v>2022</v>
      </c>
    </row>
    <row r="912" spans="25:26">
      <c r="Y912" s="13" t="s">
        <v>2023</v>
      </c>
      <c r="Z912" s="14" t="s">
        <v>2024</v>
      </c>
    </row>
    <row r="913" spans="25:26">
      <c r="Y913" s="13" t="s">
        <v>2025</v>
      </c>
      <c r="Z913" s="14" t="s">
        <v>2026</v>
      </c>
    </row>
    <row r="914" spans="25:26">
      <c r="Y914" s="13" t="s">
        <v>2027</v>
      </c>
      <c r="Z914" s="14" t="s">
        <v>2028</v>
      </c>
    </row>
    <row r="915" spans="25:26">
      <c r="Y915" s="13" t="s">
        <v>2029</v>
      </c>
      <c r="Z915" s="14" t="s">
        <v>2030</v>
      </c>
    </row>
    <row r="916" spans="25:26">
      <c r="Y916" s="13" t="s">
        <v>2031</v>
      </c>
      <c r="Z916" s="14" t="s">
        <v>2032</v>
      </c>
    </row>
    <row r="917" spans="25:26">
      <c r="Y917" s="13" t="s">
        <v>2033</v>
      </c>
      <c r="Z917" s="14" t="s">
        <v>2034</v>
      </c>
    </row>
    <row r="918" spans="25:26">
      <c r="Y918" s="13" t="s">
        <v>2035</v>
      </c>
      <c r="Z918" s="14" t="s">
        <v>2036</v>
      </c>
    </row>
    <row r="919" spans="25:26">
      <c r="Y919" s="13" t="s">
        <v>2037</v>
      </c>
      <c r="Z919" s="14" t="s">
        <v>2038</v>
      </c>
    </row>
    <row r="920" spans="25:26">
      <c r="Y920" s="13" t="s">
        <v>2039</v>
      </c>
      <c r="Z920" s="14" t="s">
        <v>2040</v>
      </c>
    </row>
    <row r="921" spans="25:26">
      <c r="Y921" s="13" t="s">
        <v>2041</v>
      </c>
      <c r="Z921" s="14" t="s">
        <v>2042</v>
      </c>
    </row>
    <row r="922" spans="25:26">
      <c r="Y922" s="13" t="s">
        <v>2043</v>
      </c>
      <c r="Z922" s="14" t="s">
        <v>2044</v>
      </c>
    </row>
    <row r="923" spans="25:26">
      <c r="Y923" s="13" t="s">
        <v>2045</v>
      </c>
      <c r="Z923" s="14" t="s">
        <v>2046</v>
      </c>
    </row>
    <row r="924" spans="25:26">
      <c r="Y924" s="13" t="s">
        <v>2047</v>
      </c>
      <c r="Z924" s="14" t="s">
        <v>2048</v>
      </c>
    </row>
    <row r="925" spans="25:26">
      <c r="Y925" s="13" t="s">
        <v>2049</v>
      </c>
      <c r="Z925" s="14" t="s">
        <v>2050</v>
      </c>
    </row>
    <row r="926" spans="25:26">
      <c r="Y926" s="13" t="s">
        <v>2051</v>
      </c>
      <c r="Z926" s="14" t="s">
        <v>2052</v>
      </c>
    </row>
    <row r="927" spans="25:26">
      <c r="Y927" s="13" t="s">
        <v>2053</v>
      </c>
      <c r="Z927" s="14" t="s">
        <v>2054</v>
      </c>
    </row>
    <row r="928" spans="25:26">
      <c r="Y928" s="13" t="s">
        <v>2055</v>
      </c>
      <c r="Z928" s="14" t="s">
        <v>2056</v>
      </c>
    </row>
    <row r="929" spans="25:26">
      <c r="Y929" s="13" t="s">
        <v>2057</v>
      </c>
      <c r="Z929" s="14" t="s">
        <v>2058</v>
      </c>
    </row>
    <row r="930" spans="25:26">
      <c r="Y930" s="13" t="s">
        <v>2059</v>
      </c>
      <c r="Z930" s="14" t="s">
        <v>2060</v>
      </c>
    </row>
    <row r="931" spans="25:26">
      <c r="Y931" s="13" t="s">
        <v>2061</v>
      </c>
      <c r="Z931" s="14" t="s">
        <v>2062</v>
      </c>
    </row>
    <row r="932" spans="25:26">
      <c r="Y932" s="13" t="s">
        <v>2063</v>
      </c>
      <c r="Z932" s="14" t="s">
        <v>2064</v>
      </c>
    </row>
    <row r="933" spans="25:26">
      <c r="Y933" s="13" t="s">
        <v>2065</v>
      </c>
      <c r="Z933" s="14" t="s">
        <v>2066</v>
      </c>
    </row>
    <row r="934" spans="25:26">
      <c r="Y934" s="13" t="s">
        <v>2067</v>
      </c>
      <c r="Z934" s="14" t="s">
        <v>2068</v>
      </c>
    </row>
    <row r="935" spans="25:26">
      <c r="Y935" s="13" t="s">
        <v>2069</v>
      </c>
      <c r="Z935" s="14" t="s">
        <v>2070</v>
      </c>
    </row>
    <row r="936" spans="25:26">
      <c r="Y936" s="13" t="s">
        <v>2071</v>
      </c>
      <c r="Z936" s="14" t="s">
        <v>2072</v>
      </c>
    </row>
    <row r="937" spans="25:26">
      <c r="Y937" s="13" t="s">
        <v>2073</v>
      </c>
      <c r="Z937" s="14" t="s">
        <v>2074</v>
      </c>
    </row>
    <row r="938" spans="25:26">
      <c r="Y938" s="13" t="s">
        <v>2075</v>
      </c>
      <c r="Z938" s="14" t="s">
        <v>2076</v>
      </c>
    </row>
    <row r="939" spans="25:26">
      <c r="Y939" s="13" t="s">
        <v>2077</v>
      </c>
      <c r="Z939" s="14" t="s">
        <v>2078</v>
      </c>
    </row>
    <row r="940" spans="25:26">
      <c r="Y940" s="13" t="s">
        <v>2079</v>
      </c>
      <c r="Z940" s="14" t="s">
        <v>2080</v>
      </c>
    </row>
    <row r="941" spans="25:26">
      <c r="Y941" s="13" t="s">
        <v>2081</v>
      </c>
      <c r="Z941" s="14" t="s">
        <v>2082</v>
      </c>
    </row>
    <row r="942" spans="25:26">
      <c r="Y942" s="13" t="s">
        <v>2083</v>
      </c>
      <c r="Z942" s="14" t="s">
        <v>2084</v>
      </c>
    </row>
    <row r="943" spans="25:26">
      <c r="Y943" s="13" t="s">
        <v>2085</v>
      </c>
      <c r="Z943" s="14" t="s">
        <v>2086</v>
      </c>
    </row>
    <row r="944" spans="25:26">
      <c r="Y944" s="13" t="s">
        <v>2087</v>
      </c>
      <c r="Z944" s="14" t="s">
        <v>2088</v>
      </c>
    </row>
    <row r="945" spans="25:26">
      <c r="Y945" s="13" t="s">
        <v>2089</v>
      </c>
      <c r="Z945" s="14" t="s">
        <v>2090</v>
      </c>
    </row>
    <row r="946" spans="25:26">
      <c r="Y946" s="13" t="s">
        <v>2091</v>
      </c>
      <c r="Z946" s="14" t="s">
        <v>2092</v>
      </c>
    </row>
    <row r="947" spans="25:26">
      <c r="Y947" s="13" t="s">
        <v>2093</v>
      </c>
      <c r="Z947" s="14" t="s">
        <v>2094</v>
      </c>
    </row>
    <row r="948" spans="25:26">
      <c r="Y948" s="13" t="s">
        <v>2095</v>
      </c>
      <c r="Z948" s="14" t="s">
        <v>2096</v>
      </c>
    </row>
    <row r="949" spans="25:26">
      <c r="Y949" s="13" t="s">
        <v>2097</v>
      </c>
      <c r="Z949" s="14" t="s">
        <v>2098</v>
      </c>
    </row>
    <row r="950" spans="25:26">
      <c r="Y950" s="13" t="s">
        <v>2099</v>
      </c>
      <c r="Z950" s="14" t="s">
        <v>2100</v>
      </c>
    </row>
    <row r="951" spans="25:26">
      <c r="Y951" s="13" t="s">
        <v>2101</v>
      </c>
      <c r="Z951" s="14" t="s">
        <v>2102</v>
      </c>
    </row>
    <row r="952" spans="25:26">
      <c r="Y952" s="13" t="s">
        <v>2103</v>
      </c>
      <c r="Z952" s="14" t="s">
        <v>2104</v>
      </c>
    </row>
    <row r="953" spans="25:26">
      <c r="Y953" s="13" t="s">
        <v>2105</v>
      </c>
      <c r="Z953" s="14" t="s">
        <v>2106</v>
      </c>
    </row>
    <row r="954" spans="25:26">
      <c r="Y954" s="13" t="s">
        <v>2107</v>
      </c>
      <c r="Z954" s="14" t="s">
        <v>2108</v>
      </c>
    </row>
    <row r="955" spans="25:26">
      <c r="Y955" s="13" t="s">
        <v>2109</v>
      </c>
      <c r="Z955" s="14" t="s">
        <v>2110</v>
      </c>
    </row>
    <row r="956" spans="25:26">
      <c r="Y956" s="13" t="s">
        <v>2111</v>
      </c>
      <c r="Z956" s="14" t="s">
        <v>2112</v>
      </c>
    </row>
    <row r="957" spans="25:26">
      <c r="Y957" s="13" t="s">
        <v>2113</v>
      </c>
      <c r="Z957" s="14" t="s">
        <v>2114</v>
      </c>
    </row>
    <row r="958" spans="25:26">
      <c r="Y958" s="13" t="s">
        <v>2115</v>
      </c>
      <c r="Z958" s="14" t="s">
        <v>2116</v>
      </c>
    </row>
    <row r="959" spans="25:26">
      <c r="Y959" s="13" t="s">
        <v>2117</v>
      </c>
      <c r="Z959" s="14" t="s">
        <v>2118</v>
      </c>
    </row>
    <row r="960" spans="25:26">
      <c r="Y960" s="13" t="s">
        <v>2119</v>
      </c>
      <c r="Z960" s="14" t="s">
        <v>2120</v>
      </c>
    </row>
    <row r="961" spans="25:26">
      <c r="Y961" s="13" t="s">
        <v>2121</v>
      </c>
      <c r="Z961" s="14" t="s">
        <v>2122</v>
      </c>
    </row>
    <row r="962" spans="25:26">
      <c r="Y962" s="13" t="s">
        <v>2123</v>
      </c>
      <c r="Z962" s="14" t="s">
        <v>2124</v>
      </c>
    </row>
    <row r="963" spans="25:26">
      <c r="Y963" s="13" t="s">
        <v>2125</v>
      </c>
      <c r="Z963" s="14" t="s">
        <v>2126</v>
      </c>
    </row>
    <row r="964" spans="25:26">
      <c r="Y964" s="13" t="s">
        <v>2127</v>
      </c>
      <c r="Z964" s="14" t="s">
        <v>2128</v>
      </c>
    </row>
    <row r="965" spans="25:26">
      <c r="Y965" s="13" t="s">
        <v>2129</v>
      </c>
      <c r="Z965" s="14" t="s">
        <v>2130</v>
      </c>
    </row>
    <row r="966" spans="25:26">
      <c r="Y966" s="13" t="s">
        <v>2131</v>
      </c>
      <c r="Z966" s="14" t="s">
        <v>2132</v>
      </c>
    </row>
    <row r="967" spans="25:26">
      <c r="Y967" s="13" t="s">
        <v>2133</v>
      </c>
      <c r="Z967" s="14" t="s">
        <v>2134</v>
      </c>
    </row>
    <row r="968" spans="25:26">
      <c r="Y968" s="13" t="s">
        <v>2135</v>
      </c>
      <c r="Z968" s="14" t="s">
        <v>2136</v>
      </c>
    </row>
    <row r="969" spans="25:26">
      <c r="Y969" s="13" t="s">
        <v>2137</v>
      </c>
      <c r="Z969" s="14" t="s">
        <v>2138</v>
      </c>
    </row>
    <row r="970" spans="25:26">
      <c r="Y970" s="13" t="s">
        <v>2139</v>
      </c>
      <c r="Z970" s="14" t="s">
        <v>2140</v>
      </c>
    </row>
    <row r="971" spans="25:26">
      <c r="Y971" s="13" t="s">
        <v>2141</v>
      </c>
      <c r="Z971" s="14" t="s">
        <v>2142</v>
      </c>
    </row>
    <row r="972" spans="25:26">
      <c r="Y972" s="13" t="s">
        <v>2143</v>
      </c>
      <c r="Z972" s="14" t="s">
        <v>2144</v>
      </c>
    </row>
    <row r="973" spans="25:26">
      <c r="Y973" s="13" t="s">
        <v>2145</v>
      </c>
      <c r="Z973" s="14" t="s">
        <v>2146</v>
      </c>
    </row>
    <row r="974" spans="25:26">
      <c r="Y974" s="13" t="s">
        <v>2147</v>
      </c>
      <c r="Z974" s="14" t="s">
        <v>2148</v>
      </c>
    </row>
    <row r="975" spans="25:26">
      <c r="Y975" s="13" t="s">
        <v>2149</v>
      </c>
      <c r="Z975" s="14" t="s">
        <v>2150</v>
      </c>
    </row>
    <row r="976" spans="25:26">
      <c r="Y976" s="13" t="s">
        <v>2151</v>
      </c>
      <c r="Z976" s="14" t="s">
        <v>2152</v>
      </c>
    </row>
    <row r="977" spans="25:26">
      <c r="Y977" s="13" t="s">
        <v>2153</v>
      </c>
      <c r="Z977" s="14" t="s">
        <v>2154</v>
      </c>
    </row>
    <row r="978" spans="25:26">
      <c r="Y978" s="13" t="s">
        <v>2155</v>
      </c>
      <c r="Z978" s="14" t="s">
        <v>2156</v>
      </c>
    </row>
    <row r="979" spans="25:26">
      <c r="Y979" s="13" t="s">
        <v>2157</v>
      </c>
      <c r="Z979" s="14" t="s">
        <v>2158</v>
      </c>
    </row>
    <row r="980" spans="25:26">
      <c r="Y980" s="13" t="s">
        <v>2159</v>
      </c>
      <c r="Z980" s="14" t="s">
        <v>2160</v>
      </c>
    </row>
    <row r="981" spans="25:26">
      <c r="Y981" s="13" t="s">
        <v>2161</v>
      </c>
      <c r="Z981" s="14" t="s">
        <v>2162</v>
      </c>
    </row>
    <row r="982" spans="25:26">
      <c r="Y982" s="13" t="s">
        <v>2163</v>
      </c>
      <c r="Z982" s="14" t="s">
        <v>2164</v>
      </c>
    </row>
    <row r="983" spans="25:26">
      <c r="Y983" s="13" t="s">
        <v>2165</v>
      </c>
      <c r="Z983" s="14" t="s">
        <v>2166</v>
      </c>
    </row>
    <row r="984" spans="25:26">
      <c r="Y984" s="13" t="s">
        <v>2167</v>
      </c>
      <c r="Z984" s="14" t="s">
        <v>2168</v>
      </c>
    </row>
    <row r="985" spans="25:26">
      <c r="Y985" s="13" t="s">
        <v>2169</v>
      </c>
      <c r="Z985" s="14" t="s">
        <v>2170</v>
      </c>
    </row>
    <row r="986" spans="25:26">
      <c r="Y986" s="13" t="s">
        <v>2171</v>
      </c>
      <c r="Z986" s="14" t="s">
        <v>2172</v>
      </c>
    </row>
    <row r="987" spans="25:26">
      <c r="Y987" s="13" t="s">
        <v>2173</v>
      </c>
      <c r="Z987" s="14" t="s">
        <v>2174</v>
      </c>
    </row>
    <row r="988" spans="25:26">
      <c r="Y988" s="13" t="s">
        <v>2175</v>
      </c>
      <c r="Z988" s="14" t="s">
        <v>2176</v>
      </c>
    </row>
    <row r="989" spans="25:26">
      <c r="Y989" s="13" t="s">
        <v>2177</v>
      </c>
      <c r="Z989" s="14" t="s">
        <v>2178</v>
      </c>
    </row>
    <row r="990" spans="25:26">
      <c r="Y990" s="13" t="s">
        <v>2179</v>
      </c>
      <c r="Z990" s="14" t="s">
        <v>2180</v>
      </c>
    </row>
    <row r="991" spans="25:26">
      <c r="Y991" s="13" t="s">
        <v>2181</v>
      </c>
      <c r="Z991" s="14" t="s">
        <v>2182</v>
      </c>
    </row>
    <row r="992" spans="25:26">
      <c r="Y992" s="13" t="s">
        <v>2183</v>
      </c>
      <c r="Z992" s="14" t="s">
        <v>2184</v>
      </c>
    </row>
    <row r="993" spans="25:26">
      <c r="Y993" s="13" t="s">
        <v>2185</v>
      </c>
      <c r="Z993" s="14" t="s">
        <v>2186</v>
      </c>
    </row>
    <row r="994" spans="25:26">
      <c r="Y994" s="13" t="s">
        <v>2187</v>
      </c>
      <c r="Z994" s="14" t="s">
        <v>2188</v>
      </c>
    </row>
    <row r="995" spans="25:26">
      <c r="Y995" s="13" t="s">
        <v>2189</v>
      </c>
      <c r="Z995" s="14" t="s">
        <v>2190</v>
      </c>
    </row>
    <row r="996" spans="25:26">
      <c r="Y996" s="13" t="s">
        <v>2191</v>
      </c>
      <c r="Z996" s="14" t="s">
        <v>2192</v>
      </c>
    </row>
    <row r="997" spans="25:26">
      <c r="Y997" s="13" t="s">
        <v>2193</v>
      </c>
      <c r="Z997" s="14" t="s">
        <v>2194</v>
      </c>
    </row>
    <row r="998" spans="25:26">
      <c r="Y998" s="13" t="s">
        <v>2195</v>
      </c>
      <c r="Z998" s="14" t="s">
        <v>2196</v>
      </c>
    </row>
    <row r="999" spans="25:26">
      <c r="Y999" s="13" t="s">
        <v>2197</v>
      </c>
      <c r="Z999" s="14" t="s">
        <v>2198</v>
      </c>
    </row>
    <row r="1000" spans="25:26">
      <c r="Y1000" s="13" t="s">
        <v>2199</v>
      </c>
      <c r="Z1000" s="14" t="s">
        <v>2200</v>
      </c>
    </row>
    <row r="1001" spans="25:26">
      <c r="Y1001" s="13" t="s">
        <v>2201</v>
      </c>
      <c r="Z1001" s="14" t="s">
        <v>2202</v>
      </c>
    </row>
    <row r="1002" spans="25:26">
      <c r="Y1002" s="13" t="s">
        <v>2203</v>
      </c>
      <c r="Z1002" s="14" t="s">
        <v>2204</v>
      </c>
    </row>
    <row r="1003" spans="25:26">
      <c r="Y1003" s="13" t="s">
        <v>2205</v>
      </c>
      <c r="Z1003" s="14" t="s">
        <v>2206</v>
      </c>
    </row>
    <row r="1004" spans="25:26">
      <c r="Y1004" s="13" t="s">
        <v>2207</v>
      </c>
      <c r="Z1004" s="14" t="s">
        <v>2208</v>
      </c>
    </row>
    <row r="1005" spans="25:26">
      <c r="Y1005" s="13" t="s">
        <v>2209</v>
      </c>
      <c r="Z1005" s="14" t="s">
        <v>2210</v>
      </c>
    </row>
    <row r="1006" spans="25:26">
      <c r="Y1006" s="13" t="s">
        <v>2211</v>
      </c>
      <c r="Z1006" s="14" t="s">
        <v>2212</v>
      </c>
    </row>
    <row r="1007" spans="25:26">
      <c r="Y1007" s="13" t="s">
        <v>2213</v>
      </c>
      <c r="Z1007" s="14" t="s">
        <v>2214</v>
      </c>
    </row>
    <row r="1008" spans="25:26">
      <c r="Y1008" s="13" t="s">
        <v>2215</v>
      </c>
      <c r="Z1008" s="14" t="s">
        <v>2216</v>
      </c>
    </row>
    <row r="1009" spans="25:26">
      <c r="Y1009" s="13" t="s">
        <v>2217</v>
      </c>
      <c r="Z1009" s="14" t="s">
        <v>2218</v>
      </c>
    </row>
    <row r="1010" spans="25:26">
      <c r="Y1010" s="13" t="s">
        <v>2219</v>
      </c>
      <c r="Z1010" s="14" t="s">
        <v>2220</v>
      </c>
    </row>
    <row r="1011" spans="25:26">
      <c r="Y1011" s="13" t="s">
        <v>2221</v>
      </c>
      <c r="Z1011" s="14" t="s">
        <v>2222</v>
      </c>
    </row>
    <row r="1012" spans="25:26">
      <c r="Y1012" s="13" t="s">
        <v>2223</v>
      </c>
      <c r="Z1012" s="14" t="s">
        <v>2224</v>
      </c>
    </row>
    <row r="1013" spans="25:26">
      <c r="Y1013" s="13" t="s">
        <v>2225</v>
      </c>
      <c r="Z1013" s="14" t="s">
        <v>2226</v>
      </c>
    </row>
    <row r="1014" spans="25:26">
      <c r="Y1014" s="13" t="s">
        <v>2227</v>
      </c>
      <c r="Z1014" s="14" t="s">
        <v>2228</v>
      </c>
    </row>
    <row r="1015" spans="25:26">
      <c r="Y1015" s="13" t="s">
        <v>2229</v>
      </c>
      <c r="Z1015" s="14" t="s">
        <v>2230</v>
      </c>
    </row>
    <row r="1016" spans="25:26">
      <c r="Y1016" s="13" t="s">
        <v>2231</v>
      </c>
      <c r="Z1016" s="14" t="s">
        <v>2232</v>
      </c>
    </row>
    <row r="1017" spans="25:26">
      <c r="Y1017" s="13" t="s">
        <v>2233</v>
      </c>
      <c r="Z1017" s="14" t="s">
        <v>2234</v>
      </c>
    </row>
    <row r="1018" spans="25:26">
      <c r="Y1018" s="13" t="s">
        <v>2235</v>
      </c>
      <c r="Z1018" s="14" t="s">
        <v>2236</v>
      </c>
    </row>
    <row r="1019" spans="25:26">
      <c r="Y1019" s="13" t="s">
        <v>2237</v>
      </c>
      <c r="Z1019" s="14" t="s">
        <v>2238</v>
      </c>
    </row>
    <row r="1020" spans="25:26">
      <c r="Y1020" s="13" t="s">
        <v>2239</v>
      </c>
      <c r="Z1020" s="14" t="s">
        <v>2240</v>
      </c>
    </row>
    <row r="1021" spans="25:26">
      <c r="Y1021" s="13" t="s">
        <v>2241</v>
      </c>
      <c r="Z1021" s="14" t="s">
        <v>2242</v>
      </c>
    </row>
    <row r="1022" spans="25:26">
      <c r="Y1022" s="13" t="s">
        <v>2243</v>
      </c>
      <c r="Z1022" s="14" t="s">
        <v>2244</v>
      </c>
    </row>
    <row r="1023" spans="25:26">
      <c r="Y1023" s="13" t="s">
        <v>2245</v>
      </c>
      <c r="Z1023" s="14" t="s">
        <v>2246</v>
      </c>
    </row>
    <row r="1024" spans="25:26">
      <c r="Y1024" s="13" t="s">
        <v>2247</v>
      </c>
      <c r="Z1024" s="14" t="s">
        <v>2248</v>
      </c>
    </row>
    <row r="1025" spans="25:26">
      <c r="Y1025" s="13" t="s">
        <v>2249</v>
      </c>
      <c r="Z1025" s="14" t="s">
        <v>2250</v>
      </c>
    </row>
    <row r="1026" spans="25:26">
      <c r="Y1026" s="13" t="s">
        <v>2251</v>
      </c>
      <c r="Z1026" s="14" t="s">
        <v>2252</v>
      </c>
    </row>
    <row r="1027" spans="25:26">
      <c r="Y1027" s="13" t="s">
        <v>2253</v>
      </c>
      <c r="Z1027" s="14" t="s">
        <v>2254</v>
      </c>
    </row>
    <row r="1028" spans="25:26">
      <c r="Y1028" s="13" t="s">
        <v>2255</v>
      </c>
      <c r="Z1028" s="14" t="s">
        <v>2256</v>
      </c>
    </row>
    <row r="1029" spans="25:26">
      <c r="Y1029" s="13" t="s">
        <v>2257</v>
      </c>
      <c r="Z1029" s="14" t="s">
        <v>2258</v>
      </c>
    </row>
    <row r="1030" spans="25:26">
      <c r="Y1030" s="13" t="s">
        <v>2259</v>
      </c>
      <c r="Z1030" s="14" t="s">
        <v>2260</v>
      </c>
    </row>
    <row r="1031" spans="25:26">
      <c r="Y1031" s="13" t="s">
        <v>2261</v>
      </c>
      <c r="Z1031" s="14" t="s">
        <v>2262</v>
      </c>
    </row>
    <row r="1032" spans="25:26">
      <c r="Y1032" s="13" t="s">
        <v>2263</v>
      </c>
      <c r="Z1032" s="14" t="s">
        <v>2264</v>
      </c>
    </row>
    <row r="1033" spans="25:26">
      <c r="Y1033" s="13" t="s">
        <v>2265</v>
      </c>
      <c r="Z1033" s="14" t="s">
        <v>2266</v>
      </c>
    </row>
    <row r="1034" spans="25:26">
      <c r="Y1034" s="13" t="s">
        <v>2267</v>
      </c>
      <c r="Z1034" s="14" t="s">
        <v>2268</v>
      </c>
    </row>
    <row r="1035" spans="25:26">
      <c r="Y1035" s="13" t="s">
        <v>2269</v>
      </c>
      <c r="Z1035" s="14" t="s">
        <v>2270</v>
      </c>
    </row>
    <row r="1036" spans="25:26">
      <c r="Y1036" s="13" t="s">
        <v>2271</v>
      </c>
      <c r="Z1036" s="14" t="s">
        <v>2272</v>
      </c>
    </row>
    <row r="1037" spans="25:26">
      <c r="Y1037" s="13" t="s">
        <v>2273</v>
      </c>
      <c r="Z1037" s="14" t="s">
        <v>2274</v>
      </c>
    </row>
    <row r="1038" spans="25:26">
      <c r="Y1038" s="13" t="s">
        <v>2275</v>
      </c>
      <c r="Z1038" s="14" t="s">
        <v>2276</v>
      </c>
    </row>
    <row r="1039" spans="25:26">
      <c r="Y1039" s="13" t="s">
        <v>2277</v>
      </c>
      <c r="Z1039" s="14" t="s">
        <v>2278</v>
      </c>
    </row>
    <row r="1040" spans="25:26">
      <c r="Y1040" s="13" t="s">
        <v>2279</v>
      </c>
      <c r="Z1040" s="14" t="s">
        <v>2280</v>
      </c>
    </row>
    <row r="1041" spans="25:26">
      <c r="Y1041" s="13" t="s">
        <v>2281</v>
      </c>
      <c r="Z1041" s="14" t="s">
        <v>2282</v>
      </c>
    </row>
    <row r="1042" spans="25:26">
      <c r="Y1042" s="13" t="s">
        <v>2283</v>
      </c>
      <c r="Z1042" s="14" t="s">
        <v>2284</v>
      </c>
    </row>
    <row r="1043" spans="25:26">
      <c r="Y1043" s="13" t="s">
        <v>2285</v>
      </c>
      <c r="Z1043" s="14" t="s">
        <v>2286</v>
      </c>
    </row>
    <row r="1044" spans="25:26">
      <c r="Y1044" s="13" t="s">
        <v>2287</v>
      </c>
      <c r="Z1044" s="14" t="s">
        <v>2288</v>
      </c>
    </row>
    <row r="1045" spans="25:26">
      <c r="Y1045" s="13" t="s">
        <v>2289</v>
      </c>
      <c r="Z1045" s="14" t="s">
        <v>2290</v>
      </c>
    </row>
    <row r="1046" spans="25:26">
      <c r="Y1046" s="13" t="s">
        <v>2291</v>
      </c>
      <c r="Z1046" s="14" t="s">
        <v>2292</v>
      </c>
    </row>
    <row r="1047" spans="25:26">
      <c r="Y1047" s="13" t="s">
        <v>2293</v>
      </c>
      <c r="Z1047" s="14" t="s">
        <v>2294</v>
      </c>
    </row>
    <row r="1048" spans="25:26">
      <c r="Y1048" s="13" t="s">
        <v>2295</v>
      </c>
      <c r="Z1048" s="14" t="s">
        <v>2296</v>
      </c>
    </row>
    <row r="1049" spans="25:26">
      <c r="Y1049" s="13" t="s">
        <v>2297</v>
      </c>
      <c r="Z1049" s="14" t="s">
        <v>2298</v>
      </c>
    </row>
    <row r="1050" spans="25:26">
      <c r="Y1050" s="13" t="s">
        <v>2299</v>
      </c>
      <c r="Z1050" s="14" t="s">
        <v>2300</v>
      </c>
    </row>
    <row r="1051" spans="25:26">
      <c r="Y1051" s="13" t="s">
        <v>2301</v>
      </c>
      <c r="Z1051" s="14" t="s">
        <v>2302</v>
      </c>
    </row>
    <row r="1052" spans="25:26">
      <c r="Y1052" s="13" t="s">
        <v>2303</v>
      </c>
      <c r="Z1052" s="14" t="s">
        <v>2304</v>
      </c>
    </row>
    <row r="1053" spans="25:26">
      <c r="Y1053" s="13" t="s">
        <v>2305</v>
      </c>
      <c r="Z1053" s="14" t="s">
        <v>2306</v>
      </c>
    </row>
    <row r="1054" spans="25:26">
      <c r="Y1054" s="13" t="s">
        <v>2307</v>
      </c>
      <c r="Z1054" s="14" t="s">
        <v>2308</v>
      </c>
    </row>
    <row r="1055" spans="25:26">
      <c r="Y1055" s="13" t="s">
        <v>2309</v>
      </c>
      <c r="Z1055" s="14" t="s">
        <v>2310</v>
      </c>
    </row>
    <row r="1056" spans="25:26">
      <c r="Y1056" s="13" t="s">
        <v>2311</v>
      </c>
      <c r="Z1056" s="14" t="s">
        <v>2312</v>
      </c>
    </row>
    <row r="1057" spans="25:26">
      <c r="Y1057" s="13" t="s">
        <v>2313</v>
      </c>
      <c r="Z1057" s="14" t="s">
        <v>2314</v>
      </c>
    </row>
    <row r="1058" spans="25:26">
      <c r="Y1058" s="13" t="s">
        <v>2315</v>
      </c>
      <c r="Z1058" s="14" t="s">
        <v>2316</v>
      </c>
    </row>
    <row r="1059" spans="25:26">
      <c r="Y1059" s="13" t="s">
        <v>2317</v>
      </c>
      <c r="Z1059" s="14" t="s">
        <v>2318</v>
      </c>
    </row>
    <row r="1060" spans="25:26">
      <c r="Y1060" s="13" t="s">
        <v>2319</v>
      </c>
      <c r="Z1060" s="14" t="s">
        <v>2320</v>
      </c>
    </row>
    <row r="1061" spans="25:26">
      <c r="Y1061" s="13" t="s">
        <v>2321</v>
      </c>
      <c r="Z1061" s="14" t="s">
        <v>2322</v>
      </c>
    </row>
    <row r="1062" spans="25:26">
      <c r="Y1062" s="13" t="s">
        <v>2323</v>
      </c>
      <c r="Z1062" s="14" t="s">
        <v>2324</v>
      </c>
    </row>
    <row r="1063" spans="25:26">
      <c r="Y1063" s="13" t="s">
        <v>2325</v>
      </c>
      <c r="Z1063" s="14" t="s">
        <v>2326</v>
      </c>
    </row>
    <row r="1064" spans="25:26">
      <c r="Y1064" s="13" t="s">
        <v>2327</v>
      </c>
      <c r="Z1064" s="14" t="s">
        <v>2328</v>
      </c>
    </row>
    <row r="1065" spans="25:26">
      <c r="Y1065" s="13" t="s">
        <v>2329</v>
      </c>
      <c r="Z1065" s="14" t="s">
        <v>2330</v>
      </c>
    </row>
    <row r="1066" spans="25:26">
      <c r="Y1066" s="13" t="s">
        <v>2331</v>
      </c>
      <c r="Z1066" s="14" t="s">
        <v>2332</v>
      </c>
    </row>
    <row r="1067" spans="25:26">
      <c r="Y1067" s="13" t="s">
        <v>2333</v>
      </c>
      <c r="Z1067" s="14" t="s">
        <v>2334</v>
      </c>
    </row>
    <row r="1068" spans="25:26">
      <c r="Y1068" s="13" t="s">
        <v>2335</v>
      </c>
      <c r="Z1068" s="14" t="s">
        <v>2336</v>
      </c>
    </row>
    <row r="1069" spans="25:26">
      <c r="Y1069" s="13" t="s">
        <v>2337</v>
      </c>
      <c r="Z1069" s="14" t="s">
        <v>2338</v>
      </c>
    </row>
    <row r="1070" spans="25:26">
      <c r="Y1070" s="13" t="s">
        <v>2339</v>
      </c>
      <c r="Z1070" s="14" t="s">
        <v>2340</v>
      </c>
    </row>
    <row r="1071" spans="25:26">
      <c r="Y1071" s="13" t="s">
        <v>2341</v>
      </c>
      <c r="Z1071" s="14" t="s">
        <v>2342</v>
      </c>
    </row>
    <row r="1072" spans="25:26">
      <c r="Y1072" s="13" t="s">
        <v>2343</v>
      </c>
      <c r="Z1072" s="14" t="s">
        <v>2344</v>
      </c>
    </row>
    <row r="1073" spans="25:26">
      <c r="Y1073" s="13" t="s">
        <v>2345</v>
      </c>
      <c r="Z1073" s="14" t="s">
        <v>2346</v>
      </c>
    </row>
    <row r="1074" spans="25:26">
      <c r="Y1074" s="13" t="s">
        <v>2347</v>
      </c>
      <c r="Z1074" s="14" t="s">
        <v>2348</v>
      </c>
    </row>
    <row r="1075" spans="25:26">
      <c r="Y1075" s="13" t="s">
        <v>2349</v>
      </c>
      <c r="Z1075" s="14" t="s">
        <v>2350</v>
      </c>
    </row>
    <row r="1076" spans="25:26">
      <c r="Y1076" s="13" t="s">
        <v>2351</v>
      </c>
      <c r="Z1076" s="14" t="s">
        <v>2352</v>
      </c>
    </row>
    <row r="1077" spans="25:26">
      <c r="Y1077" s="13" t="s">
        <v>2353</v>
      </c>
      <c r="Z1077" s="14" t="s">
        <v>2354</v>
      </c>
    </row>
    <row r="1078" spans="25:26">
      <c r="Y1078" s="13" t="s">
        <v>2355</v>
      </c>
      <c r="Z1078" s="14" t="s">
        <v>2356</v>
      </c>
    </row>
    <row r="1079" spans="25:26">
      <c r="Y1079" s="13" t="s">
        <v>2357</v>
      </c>
      <c r="Z1079" s="14" t="s">
        <v>2358</v>
      </c>
    </row>
    <row r="1080" spans="25:26">
      <c r="Y1080" s="13" t="s">
        <v>2359</v>
      </c>
      <c r="Z1080" s="14" t="s">
        <v>2360</v>
      </c>
    </row>
    <row r="1081" spans="25:26">
      <c r="Y1081" s="13" t="s">
        <v>2361</v>
      </c>
      <c r="Z1081" s="14" t="s">
        <v>2362</v>
      </c>
    </row>
    <row r="1082" spans="25:26">
      <c r="Y1082" s="13" t="s">
        <v>2363</v>
      </c>
      <c r="Z1082" s="14" t="s">
        <v>2364</v>
      </c>
    </row>
    <row r="1083" spans="25:26">
      <c r="Y1083" s="13" t="s">
        <v>2365</v>
      </c>
      <c r="Z1083" s="14" t="s">
        <v>2366</v>
      </c>
    </row>
    <row r="1084" spans="25:26">
      <c r="Y1084" s="13" t="s">
        <v>2367</v>
      </c>
      <c r="Z1084" s="14" t="s">
        <v>2368</v>
      </c>
    </row>
    <row r="1085" spans="25:26">
      <c r="Y1085" s="13" t="s">
        <v>2369</v>
      </c>
      <c r="Z1085" s="14" t="s">
        <v>2370</v>
      </c>
    </row>
    <row r="1086" spans="25:26">
      <c r="Y1086" s="13" t="s">
        <v>2371</v>
      </c>
      <c r="Z1086" s="14" t="s">
        <v>2372</v>
      </c>
    </row>
    <row r="1087" spans="25:26">
      <c r="Y1087" s="13" t="s">
        <v>2373</v>
      </c>
      <c r="Z1087" s="14" t="s">
        <v>2374</v>
      </c>
    </row>
    <row r="1088" spans="25:26">
      <c r="Y1088" s="13" t="s">
        <v>2375</v>
      </c>
      <c r="Z1088" s="14" t="s">
        <v>2376</v>
      </c>
    </row>
    <row r="1089" spans="25:26">
      <c r="Y1089" s="13" t="s">
        <v>2377</v>
      </c>
      <c r="Z1089" s="14" t="s">
        <v>2378</v>
      </c>
    </row>
    <row r="1090" spans="25:26">
      <c r="Y1090" s="13" t="s">
        <v>2379</v>
      </c>
      <c r="Z1090" s="14" t="s">
        <v>2380</v>
      </c>
    </row>
    <row r="1091" spans="25:26">
      <c r="Y1091" s="13" t="s">
        <v>2381</v>
      </c>
      <c r="Z1091" s="14" t="s">
        <v>2382</v>
      </c>
    </row>
    <row r="1092" spans="25:26">
      <c r="Y1092" s="13" t="s">
        <v>2383</v>
      </c>
      <c r="Z1092" s="14" t="s">
        <v>2384</v>
      </c>
    </row>
    <row r="1093" spans="25:26">
      <c r="Y1093" s="13" t="s">
        <v>2385</v>
      </c>
      <c r="Z1093" s="14" t="s">
        <v>2386</v>
      </c>
    </row>
    <row r="1094" spans="25:26">
      <c r="Y1094" s="13" t="s">
        <v>2387</v>
      </c>
      <c r="Z1094" s="14" t="s">
        <v>2388</v>
      </c>
    </row>
    <row r="1095" spans="25:26">
      <c r="Y1095" s="13" t="s">
        <v>2389</v>
      </c>
      <c r="Z1095" s="14" t="s">
        <v>2390</v>
      </c>
    </row>
    <row r="1096" spans="25:26">
      <c r="Y1096" s="13" t="s">
        <v>2391</v>
      </c>
      <c r="Z1096" s="14" t="s">
        <v>2392</v>
      </c>
    </row>
    <row r="1097" spans="25:26">
      <c r="Y1097" s="13" t="s">
        <v>2393</v>
      </c>
      <c r="Z1097" s="14" t="s">
        <v>2394</v>
      </c>
    </row>
    <row r="1098" spans="25:26">
      <c r="Y1098" s="13" t="s">
        <v>2395</v>
      </c>
      <c r="Z1098" s="14" t="s">
        <v>2396</v>
      </c>
    </row>
    <row r="1099" spans="25:26">
      <c r="Y1099" s="13" t="s">
        <v>2397</v>
      </c>
      <c r="Z1099" s="14" t="s">
        <v>2398</v>
      </c>
    </row>
    <row r="1100" spans="25:26">
      <c r="Y1100" s="13" t="s">
        <v>2399</v>
      </c>
      <c r="Z1100" s="14" t="s">
        <v>2400</v>
      </c>
    </row>
    <row r="1101" spans="25:26">
      <c r="Y1101" s="13" t="s">
        <v>2401</v>
      </c>
      <c r="Z1101" s="14" t="s">
        <v>2402</v>
      </c>
    </row>
    <row r="1102" spans="25:26">
      <c r="Y1102" s="13" t="s">
        <v>2403</v>
      </c>
      <c r="Z1102" s="14" t="s">
        <v>2404</v>
      </c>
    </row>
    <row r="1103" spans="25:26">
      <c r="Y1103" s="13" t="s">
        <v>2405</v>
      </c>
      <c r="Z1103" s="14" t="s">
        <v>2406</v>
      </c>
    </row>
    <row r="1104" spans="25:26">
      <c r="Y1104" s="13" t="s">
        <v>2407</v>
      </c>
      <c r="Z1104" s="14" t="s">
        <v>2408</v>
      </c>
    </row>
    <row r="1105" spans="25:26">
      <c r="Y1105" s="13" t="s">
        <v>2409</v>
      </c>
      <c r="Z1105" s="14" t="s">
        <v>2410</v>
      </c>
    </row>
    <row r="1106" spans="25:26">
      <c r="Y1106" s="13" t="s">
        <v>2411</v>
      </c>
      <c r="Z1106" s="14" t="s">
        <v>2412</v>
      </c>
    </row>
    <row r="1107" spans="25:26">
      <c r="Y1107" s="13" t="s">
        <v>2413</v>
      </c>
      <c r="Z1107" s="14" t="s">
        <v>2414</v>
      </c>
    </row>
    <row r="1108" spans="25:26">
      <c r="Y1108" s="13" t="s">
        <v>2415</v>
      </c>
      <c r="Z1108" s="14" t="s">
        <v>2416</v>
      </c>
    </row>
    <row r="1109" spans="25:26">
      <c r="Y1109" s="13" t="s">
        <v>2417</v>
      </c>
      <c r="Z1109" s="14" t="s">
        <v>2418</v>
      </c>
    </row>
    <row r="1110" spans="25:26">
      <c r="Y1110" s="13" t="s">
        <v>2419</v>
      </c>
      <c r="Z1110" s="14" t="s">
        <v>2420</v>
      </c>
    </row>
    <row r="1111" spans="25:26">
      <c r="Y1111" s="13" t="s">
        <v>2421</v>
      </c>
      <c r="Z1111" s="14" t="s">
        <v>2422</v>
      </c>
    </row>
    <row r="1112" spans="25:26">
      <c r="Y1112" s="13" t="s">
        <v>2423</v>
      </c>
      <c r="Z1112" s="14" t="s">
        <v>2424</v>
      </c>
    </row>
    <row r="1113" spans="25:26">
      <c r="Y1113" s="13" t="s">
        <v>2425</v>
      </c>
      <c r="Z1113" s="14" t="s">
        <v>2426</v>
      </c>
    </row>
    <row r="1114" spans="25:26">
      <c r="Y1114" s="13" t="s">
        <v>2427</v>
      </c>
      <c r="Z1114" s="14" t="s">
        <v>2428</v>
      </c>
    </row>
    <row r="1115" spans="25:26">
      <c r="Y1115" s="13" t="s">
        <v>2429</v>
      </c>
      <c r="Z1115" s="14" t="s">
        <v>2430</v>
      </c>
    </row>
    <row r="1116" spans="25:26">
      <c r="Y1116" s="13" t="s">
        <v>2431</v>
      </c>
      <c r="Z1116" s="14" t="s">
        <v>2432</v>
      </c>
    </row>
    <row r="1117" spans="25:26">
      <c r="Y1117" s="13" t="s">
        <v>2433</v>
      </c>
      <c r="Z1117" s="14" t="s">
        <v>2434</v>
      </c>
    </row>
    <row r="1118" spans="25:26">
      <c r="Y1118" s="13" t="s">
        <v>2435</v>
      </c>
      <c r="Z1118" s="14" t="s">
        <v>2436</v>
      </c>
    </row>
    <row r="1119" spans="25:26">
      <c r="Y1119" s="13" t="s">
        <v>2437</v>
      </c>
      <c r="Z1119" s="14" t="s">
        <v>2438</v>
      </c>
    </row>
    <row r="1120" spans="25:26">
      <c r="Y1120" s="13" t="s">
        <v>2439</v>
      </c>
      <c r="Z1120" s="14" t="s">
        <v>2440</v>
      </c>
    </row>
    <row r="1121" spans="25:26">
      <c r="Y1121" s="13" t="s">
        <v>2441</v>
      </c>
      <c r="Z1121" s="14" t="s">
        <v>2442</v>
      </c>
    </row>
    <row r="1122" spans="25:26">
      <c r="Y1122" s="13" t="s">
        <v>2443</v>
      </c>
      <c r="Z1122" s="14" t="s">
        <v>2444</v>
      </c>
    </row>
    <row r="1123" spans="25:26">
      <c r="Y1123" s="13" t="s">
        <v>2445</v>
      </c>
      <c r="Z1123" s="14" t="s">
        <v>2446</v>
      </c>
    </row>
    <row r="1124" spans="25:26">
      <c r="Y1124" s="13" t="s">
        <v>2447</v>
      </c>
      <c r="Z1124" s="14" t="s">
        <v>2448</v>
      </c>
    </row>
    <row r="1125" spans="25:26">
      <c r="Y1125" s="13" t="s">
        <v>2449</v>
      </c>
      <c r="Z1125" s="14" t="s">
        <v>2450</v>
      </c>
    </row>
    <row r="1126" spans="25:26">
      <c r="Y1126" s="13" t="s">
        <v>2451</v>
      </c>
      <c r="Z1126" s="14" t="s">
        <v>2452</v>
      </c>
    </row>
    <row r="1127" spans="25:26">
      <c r="Y1127" s="13" t="s">
        <v>2453</v>
      </c>
      <c r="Z1127" s="14" t="s">
        <v>2454</v>
      </c>
    </row>
    <row r="1128" spans="25:26">
      <c r="Y1128" s="13" t="s">
        <v>2455</v>
      </c>
      <c r="Z1128" s="14" t="s">
        <v>2456</v>
      </c>
    </row>
    <row r="1129" spans="25:26">
      <c r="Y1129" s="13" t="s">
        <v>2457</v>
      </c>
      <c r="Z1129" s="14" t="s">
        <v>2458</v>
      </c>
    </row>
    <row r="1130" spans="25:26">
      <c r="Y1130" s="13" t="s">
        <v>2459</v>
      </c>
      <c r="Z1130" s="14" t="s">
        <v>2460</v>
      </c>
    </row>
    <row r="1131" spans="25:26">
      <c r="Y1131" s="13" t="s">
        <v>2461</v>
      </c>
      <c r="Z1131" s="14" t="s">
        <v>2462</v>
      </c>
    </row>
    <row r="1132" spans="25:26">
      <c r="Y1132" s="13" t="s">
        <v>2463</v>
      </c>
      <c r="Z1132" s="14" t="s">
        <v>2464</v>
      </c>
    </row>
    <row r="1133" spans="25:26">
      <c r="Y1133" s="13" t="s">
        <v>2465</v>
      </c>
      <c r="Z1133" s="14" t="s">
        <v>2466</v>
      </c>
    </row>
    <row r="1134" spans="25:26">
      <c r="Y1134" s="13" t="s">
        <v>2467</v>
      </c>
      <c r="Z1134" s="14" t="s">
        <v>2468</v>
      </c>
    </row>
    <row r="1135" spans="25:26">
      <c r="Y1135" s="13" t="s">
        <v>2469</v>
      </c>
      <c r="Z1135" s="14" t="s">
        <v>2470</v>
      </c>
    </row>
    <row r="1136" spans="25:26">
      <c r="Y1136" s="13" t="s">
        <v>2471</v>
      </c>
      <c r="Z1136" s="14" t="s">
        <v>2472</v>
      </c>
    </row>
    <row r="1137" spans="25:26">
      <c r="Y1137" s="13" t="s">
        <v>2473</v>
      </c>
      <c r="Z1137" s="14" t="s">
        <v>2474</v>
      </c>
    </row>
    <row r="1138" spans="25:26">
      <c r="Y1138" s="13" t="s">
        <v>2475</v>
      </c>
      <c r="Z1138" s="14" t="s">
        <v>2476</v>
      </c>
    </row>
    <row r="1139" spans="25:26">
      <c r="Y1139" s="13" t="s">
        <v>2477</v>
      </c>
      <c r="Z1139" s="14" t="s">
        <v>2478</v>
      </c>
    </row>
    <row r="1140" spans="25:26">
      <c r="Y1140" s="13" t="s">
        <v>2479</v>
      </c>
      <c r="Z1140" s="14" t="s">
        <v>2480</v>
      </c>
    </row>
    <row r="1141" spans="25:26">
      <c r="Y1141" s="13" t="s">
        <v>2481</v>
      </c>
      <c r="Z1141" s="14" t="s">
        <v>2482</v>
      </c>
    </row>
    <row r="1142" spans="25:26">
      <c r="Y1142" s="13" t="s">
        <v>2483</v>
      </c>
      <c r="Z1142" s="14" t="s">
        <v>2484</v>
      </c>
    </row>
    <row r="1143" spans="25:26">
      <c r="Y1143" s="13" t="s">
        <v>2485</v>
      </c>
      <c r="Z1143" s="14" t="s">
        <v>2486</v>
      </c>
    </row>
    <row r="1144" spans="25:26">
      <c r="Y1144" s="13" t="s">
        <v>2487</v>
      </c>
      <c r="Z1144" s="14" t="s">
        <v>2488</v>
      </c>
    </row>
    <row r="1145" spans="25:26">
      <c r="Y1145" s="13" t="s">
        <v>2489</v>
      </c>
      <c r="Z1145" s="14" t="s">
        <v>2490</v>
      </c>
    </row>
    <row r="1146" spans="25:26">
      <c r="Y1146" s="13" t="s">
        <v>2491</v>
      </c>
      <c r="Z1146" s="14" t="s">
        <v>2492</v>
      </c>
    </row>
    <row r="1147" spans="25:26">
      <c r="Y1147" s="13" t="s">
        <v>2493</v>
      </c>
      <c r="Z1147" s="14" t="s">
        <v>2494</v>
      </c>
    </row>
    <row r="1148" spans="25:26">
      <c r="Y1148" s="13" t="s">
        <v>2495</v>
      </c>
      <c r="Z1148" s="14" t="s">
        <v>2496</v>
      </c>
    </row>
    <row r="1149" spans="25:26">
      <c r="Y1149" s="13" t="s">
        <v>2497</v>
      </c>
      <c r="Z1149" s="14" t="s">
        <v>2498</v>
      </c>
    </row>
    <row r="1150" spans="25:26">
      <c r="Y1150" s="13" t="s">
        <v>2499</v>
      </c>
      <c r="Z1150" s="14" t="s">
        <v>2500</v>
      </c>
    </row>
    <row r="1151" spans="25:26">
      <c r="Y1151" s="13" t="s">
        <v>2501</v>
      </c>
      <c r="Z1151" s="14" t="s">
        <v>2502</v>
      </c>
    </row>
    <row r="1152" spans="25:26">
      <c r="Y1152" s="13" t="s">
        <v>2503</v>
      </c>
      <c r="Z1152" s="14" t="s">
        <v>2504</v>
      </c>
    </row>
    <row r="1153" spans="25:26">
      <c r="Y1153" s="13" t="s">
        <v>2505</v>
      </c>
      <c r="Z1153" s="14" t="s">
        <v>2506</v>
      </c>
    </row>
    <row r="1154" spans="25:26">
      <c r="Y1154" s="13" t="s">
        <v>2507</v>
      </c>
      <c r="Z1154" s="14" t="s">
        <v>2508</v>
      </c>
    </row>
    <row r="1155" spans="25:26">
      <c r="Y1155" s="13" t="s">
        <v>2509</v>
      </c>
      <c r="Z1155" s="14" t="s">
        <v>2510</v>
      </c>
    </row>
    <row r="1156" spans="25:26">
      <c r="Y1156" s="13" t="s">
        <v>2511</v>
      </c>
      <c r="Z1156" s="14" t="s">
        <v>2512</v>
      </c>
    </row>
    <row r="1157" spans="25:26">
      <c r="Y1157" s="13" t="s">
        <v>2513</v>
      </c>
      <c r="Z1157" s="14" t="s">
        <v>2514</v>
      </c>
    </row>
    <row r="1158" spans="25:26">
      <c r="Y1158" s="13" t="s">
        <v>2515</v>
      </c>
      <c r="Z1158" s="14" t="s">
        <v>2516</v>
      </c>
    </row>
    <row r="1159" spans="25:26">
      <c r="Y1159" s="13" t="s">
        <v>2517</v>
      </c>
      <c r="Z1159" s="14" t="s">
        <v>2518</v>
      </c>
    </row>
    <row r="1160" spans="25:26">
      <c r="Y1160" s="13" t="s">
        <v>2519</v>
      </c>
      <c r="Z1160" s="14" t="s">
        <v>2520</v>
      </c>
    </row>
    <row r="1161" spans="25:26">
      <c r="Y1161" s="13" t="s">
        <v>2521</v>
      </c>
      <c r="Z1161" s="14" t="s">
        <v>2522</v>
      </c>
    </row>
    <row r="1162" spans="25:26">
      <c r="Y1162" s="13" t="s">
        <v>2523</v>
      </c>
      <c r="Z1162" s="14" t="s">
        <v>2524</v>
      </c>
    </row>
    <row r="1163" spans="25:26">
      <c r="Y1163" s="13" t="s">
        <v>2525</v>
      </c>
      <c r="Z1163" s="14" t="s">
        <v>2526</v>
      </c>
    </row>
    <row r="1164" spans="25:26">
      <c r="Y1164" s="13" t="s">
        <v>2527</v>
      </c>
      <c r="Z1164" s="14" t="s">
        <v>2528</v>
      </c>
    </row>
    <row r="1165" spans="25:26">
      <c r="Y1165" s="13" t="s">
        <v>2529</v>
      </c>
      <c r="Z1165" s="14" t="s">
        <v>2530</v>
      </c>
    </row>
    <row r="1166" spans="25:26">
      <c r="Y1166" s="13" t="s">
        <v>2531</v>
      </c>
      <c r="Z1166" s="14" t="s">
        <v>2532</v>
      </c>
    </row>
    <row r="1167" spans="25:26">
      <c r="Y1167" s="13" t="s">
        <v>2533</v>
      </c>
      <c r="Z1167" s="14" t="s">
        <v>2534</v>
      </c>
    </row>
    <row r="1168" spans="25:26">
      <c r="Y1168" s="13" t="s">
        <v>2535</v>
      </c>
      <c r="Z1168" s="14" t="s">
        <v>2536</v>
      </c>
    </row>
    <row r="1169" spans="25:26">
      <c r="Y1169" s="13" t="s">
        <v>2537</v>
      </c>
      <c r="Z1169" s="14" t="s">
        <v>2538</v>
      </c>
    </row>
    <row r="1170" spans="25:26">
      <c r="Y1170" s="13" t="s">
        <v>2539</v>
      </c>
      <c r="Z1170" s="14" t="s">
        <v>2540</v>
      </c>
    </row>
    <row r="1171" spans="25:26">
      <c r="Y1171" s="13" t="s">
        <v>2541</v>
      </c>
      <c r="Z1171" s="14" t="s">
        <v>2542</v>
      </c>
    </row>
    <row r="1172" spans="25:26">
      <c r="Y1172" s="13" t="s">
        <v>2543</v>
      </c>
      <c r="Z1172" s="14" t="s">
        <v>2544</v>
      </c>
    </row>
    <row r="1173" spans="25:26">
      <c r="Y1173" s="13" t="s">
        <v>2545</v>
      </c>
      <c r="Z1173" s="14" t="s">
        <v>2546</v>
      </c>
    </row>
    <row r="1174" spans="25:26">
      <c r="Y1174" s="13" t="s">
        <v>2547</v>
      </c>
      <c r="Z1174" s="14" t="s">
        <v>2548</v>
      </c>
    </row>
    <row r="1175" spans="25:26">
      <c r="Y1175" s="13" t="s">
        <v>2549</v>
      </c>
      <c r="Z1175" s="14" t="s">
        <v>2550</v>
      </c>
    </row>
    <row r="1176" spans="25:26">
      <c r="Y1176" s="13" t="s">
        <v>2551</v>
      </c>
      <c r="Z1176" s="14" t="s">
        <v>2552</v>
      </c>
    </row>
    <row r="1177" spans="25:26">
      <c r="Y1177" s="13" t="s">
        <v>2553</v>
      </c>
      <c r="Z1177" s="14" t="s">
        <v>2554</v>
      </c>
    </row>
    <row r="1178" spans="25:26">
      <c r="Y1178" s="13" t="s">
        <v>2555</v>
      </c>
      <c r="Z1178" s="14" t="s">
        <v>2556</v>
      </c>
    </row>
    <row r="1179" spans="25:26">
      <c r="Y1179" s="13" t="s">
        <v>2557</v>
      </c>
      <c r="Z1179" s="14" t="s">
        <v>2558</v>
      </c>
    </row>
    <row r="1180" spans="25:26">
      <c r="Y1180" s="13" t="s">
        <v>2559</v>
      </c>
      <c r="Z1180" s="14" t="s">
        <v>2560</v>
      </c>
    </row>
    <row r="1181" spans="25:26">
      <c r="Y1181" s="13" t="s">
        <v>2561</v>
      </c>
      <c r="Z1181" s="14" t="s">
        <v>2562</v>
      </c>
    </row>
    <row r="1182" spans="25:26">
      <c r="Y1182" s="13" t="s">
        <v>2563</v>
      </c>
      <c r="Z1182" s="14" t="s">
        <v>2564</v>
      </c>
    </row>
    <row r="1183" spans="25:26">
      <c r="Y1183" s="13" t="s">
        <v>2565</v>
      </c>
      <c r="Z1183" s="14" t="s">
        <v>2566</v>
      </c>
    </row>
    <row r="1184" spans="25:26">
      <c r="Y1184" s="13" t="s">
        <v>2567</v>
      </c>
      <c r="Z1184" s="14" t="s">
        <v>2568</v>
      </c>
    </row>
    <row r="1185" spans="25:26">
      <c r="Y1185" s="13" t="s">
        <v>2569</v>
      </c>
      <c r="Z1185" s="14" t="s">
        <v>2570</v>
      </c>
    </row>
    <row r="1186" spans="25:26">
      <c r="Y1186" s="13" t="s">
        <v>2571</v>
      </c>
      <c r="Z1186" s="14" t="s">
        <v>2572</v>
      </c>
    </row>
    <row r="1187" spans="25:26">
      <c r="Y1187" s="13" t="s">
        <v>2573</v>
      </c>
      <c r="Z1187" s="14" t="s">
        <v>2574</v>
      </c>
    </row>
    <row r="1188" spans="25:26">
      <c r="Y1188" s="13" t="s">
        <v>2575</v>
      </c>
      <c r="Z1188" s="14" t="s">
        <v>2576</v>
      </c>
    </row>
    <row r="1189" spans="25:26">
      <c r="Y1189" s="13" t="s">
        <v>2577</v>
      </c>
      <c r="Z1189" s="14" t="s">
        <v>2578</v>
      </c>
    </row>
    <row r="1190" spans="25:26">
      <c r="Y1190" s="13" t="s">
        <v>2579</v>
      </c>
      <c r="Z1190" s="14" t="s">
        <v>2580</v>
      </c>
    </row>
    <row r="1191" spans="25:26">
      <c r="Y1191" s="13" t="s">
        <v>2581</v>
      </c>
      <c r="Z1191" s="14" t="s">
        <v>2582</v>
      </c>
    </row>
    <row r="1192" spans="25:26">
      <c r="Y1192" s="13" t="s">
        <v>2583</v>
      </c>
      <c r="Z1192" s="14" t="s">
        <v>2584</v>
      </c>
    </row>
    <row r="1193" spans="25:26">
      <c r="Y1193" s="13" t="s">
        <v>2585</v>
      </c>
      <c r="Z1193" s="14" t="s">
        <v>2586</v>
      </c>
    </row>
    <row r="1194" spans="25:26">
      <c r="Y1194" s="13" t="s">
        <v>2587</v>
      </c>
      <c r="Z1194" s="14" t="s">
        <v>2588</v>
      </c>
    </row>
    <row r="1195" spans="25:26">
      <c r="Y1195" s="13" t="s">
        <v>2589</v>
      </c>
      <c r="Z1195" s="14" t="s">
        <v>2590</v>
      </c>
    </row>
    <row r="1196" spans="25:26">
      <c r="Y1196" s="13" t="s">
        <v>2591</v>
      </c>
      <c r="Z1196" s="14" t="s">
        <v>2592</v>
      </c>
    </row>
    <row r="1197" spans="25:26">
      <c r="Y1197" s="13" t="s">
        <v>2593</v>
      </c>
      <c r="Z1197" s="14" t="s">
        <v>2594</v>
      </c>
    </row>
    <row r="1198" spans="25:26">
      <c r="Y1198" s="13" t="s">
        <v>2595</v>
      </c>
      <c r="Z1198" s="14" t="s">
        <v>2596</v>
      </c>
    </row>
    <row r="1199" spans="25:26">
      <c r="Y1199" s="13" t="s">
        <v>2597</v>
      </c>
      <c r="Z1199" s="14" t="s">
        <v>2598</v>
      </c>
    </row>
    <row r="1200" spans="25:26">
      <c r="Y1200" s="13" t="s">
        <v>2599</v>
      </c>
      <c r="Z1200" s="14" t="s">
        <v>2600</v>
      </c>
    </row>
    <row r="1201" spans="25:26">
      <c r="Y1201" s="13" t="s">
        <v>2601</v>
      </c>
      <c r="Z1201" s="14" t="s">
        <v>2602</v>
      </c>
    </row>
    <row r="1202" spans="25:26">
      <c r="Y1202" s="13" t="s">
        <v>2603</v>
      </c>
      <c r="Z1202" s="14" t="s">
        <v>2604</v>
      </c>
    </row>
    <row r="1203" spans="25:26">
      <c r="Y1203" s="13" t="s">
        <v>2605</v>
      </c>
      <c r="Z1203" s="14" t="s">
        <v>2606</v>
      </c>
    </row>
    <row r="1204" spans="25:26">
      <c r="Y1204" s="13" t="s">
        <v>2607</v>
      </c>
      <c r="Z1204" s="14" t="s">
        <v>2608</v>
      </c>
    </row>
    <row r="1205" spans="25:26">
      <c r="Y1205" s="13" t="s">
        <v>2609</v>
      </c>
      <c r="Z1205" s="14" t="s">
        <v>2610</v>
      </c>
    </row>
    <row r="1206" spans="25:26">
      <c r="Y1206" s="13" t="s">
        <v>2611</v>
      </c>
      <c r="Z1206" s="14" t="s">
        <v>2612</v>
      </c>
    </row>
    <row r="1207" spans="25:26">
      <c r="Y1207" s="15" t="s">
        <v>2613</v>
      </c>
      <c r="Z1207" s="16" t="s">
        <v>2614</v>
      </c>
    </row>
  </sheetData>
  <sortState xmlns:xlrd2="http://schemas.microsoft.com/office/spreadsheetml/2017/richdata2" sortMethod="stroke" ref="P4:S17">
    <sortCondition ref="P4:P17"/>
  </sortState>
  <phoneticPr fontId="2"/>
  <pageMargins left="0.7" right="0.7" top="0.75" bottom="0.75" header="0.3" footer="0.3"/>
  <pageSetup paperSize="9" scale="10" orientation="landscape" r:id="rId1"/>
  <colBreaks count="2" manualBreakCount="2">
    <brk id="6" max="1206" man="1"/>
    <brk id="2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34"/>
  <sheetViews>
    <sheetView workbookViewId="0">
      <pane xSplit="1" ySplit="4" topLeftCell="B5" activePane="bottomRight" state="frozen"/>
      <selection activeCell="C7" sqref="C7:H7"/>
      <selection pane="topRight" activeCell="C7" sqref="C7:H7"/>
      <selection pane="bottomLeft" activeCell="C7" sqref="C7:H7"/>
      <selection pane="bottomRight" activeCell="C7" sqref="C7:H7"/>
    </sheetView>
  </sheetViews>
  <sheetFormatPr defaultRowHeight="14"/>
  <cols>
    <col min="1" max="1" width="5" customWidth="1"/>
    <col min="2" max="2" width="11.83203125" style="89" customWidth="1"/>
    <col min="3" max="14" width="12.33203125" customWidth="1"/>
    <col min="15" max="15" width="12.83203125" customWidth="1"/>
    <col min="16" max="39" width="12.33203125" customWidth="1"/>
    <col min="40" max="77" width="9.25" customWidth="1"/>
  </cols>
  <sheetData>
    <row r="1" spans="1:39">
      <c r="A1" t="s">
        <v>204</v>
      </c>
    </row>
    <row r="3" spans="1:39" s="88" customFormat="1">
      <c r="B3" s="88" t="s">
        <v>165</v>
      </c>
      <c r="C3" s="88" t="s">
        <v>108</v>
      </c>
      <c r="D3" s="88" t="s">
        <v>109</v>
      </c>
      <c r="E3" s="88" t="s">
        <v>125</v>
      </c>
      <c r="F3" s="88" t="s">
        <v>110</v>
      </c>
      <c r="G3" s="88" t="s">
        <v>111</v>
      </c>
      <c r="H3" s="88" t="s">
        <v>112</v>
      </c>
      <c r="I3" s="88" t="s">
        <v>113</v>
      </c>
      <c r="J3" s="88" t="s">
        <v>116</v>
      </c>
      <c r="K3" s="88" t="s">
        <v>117</v>
      </c>
      <c r="L3" s="88" t="s">
        <v>118</v>
      </c>
      <c r="M3" s="88" t="s">
        <v>119</v>
      </c>
      <c r="N3" s="88" t="s">
        <v>141</v>
      </c>
      <c r="O3" s="88" t="s">
        <v>143</v>
      </c>
      <c r="P3" s="88" t="s">
        <v>144</v>
      </c>
      <c r="Q3" s="88" t="s">
        <v>154</v>
      </c>
      <c r="R3" s="88" t="s">
        <v>145</v>
      </c>
      <c r="S3" s="88" t="s">
        <v>146</v>
      </c>
      <c r="T3" s="88" t="s">
        <v>147</v>
      </c>
      <c r="U3" s="88" t="s">
        <v>148</v>
      </c>
      <c r="V3" s="88" t="s">
        <v>149</v>
      </c>
      <c r="W3" s="88" t="s">
        <v>151</v>
      </c>
      <c r="X3" s="88" t="s">
        <v>150</v>
      </c>
      <c r="Y3" s="88" t="s">
        <v>152</v>
      </c>
    </row>
    <row r="4" spans="1:39" s="79" customFormat="1" ht="43" customHeight="1">
      <c r="B4" s="90" t="s">
        <v>164</v>
      </c>
      <c r="C4" s="80" t="s">
        <v>107</v>
      </c>
      <c r="D4" s="80" t="s">
        <v>121</v>
      </c>
      <c r="E4" s="80" t="s">
        <v>122</v>
      </c>
      <c r="F4" s="80" t="s">
        <v>123</v>
      </c>
      <c r="G4" s="80" t="s">
        <v>124</v>
      </c>
      <c r="H4" s="80" t="s">
        <v>126</v>
      </c>
      <c r="I4" s="80" t="s">
        <v>127</v>
      </c>
      <c r="J4" s="80" t="s">
        <v>128</v>
      </c>
      <c r="K4" s="80" t="s">
        <v>114</v>
      </c>
      <c r="L4" s="80" t="s">
        <v>129</v>
      </c>
      <c r="M4" s="80" t="s">
        <v>115</v>
      </c>
      <c r="N4" s="80" t="s">
        <v>142</v>
      </c>
      <c r="O4" s="80" t="s">
        <v>75</v>
      </c>
      <c r="P4" s="80" t="s">
        <v>131</v>
      </c>
      <c r="Q4" s="80" t="s">
        <v>132</v>
      </c>
      <c r="R4" s="80" t="s">
        <v>133</v>
      </c>
      <c r="S4" s="80" t="s">
        <v>134</v>
      </c>
      <c r="T4" s="80" t="s">
        <v>135</v>
      </c>
      <c r="U4" s="80" t="s">
        <v>136</v>
      </c>
      <c r="V4" s="80" t="s">
        <v>137</v>
      </c>
      <c r="W4" s="80" t="s">
        <v>138</v>
      </c>
      <c r="X4" s="80" t="s">
        <v>139</v>
      </c>
      <c r="Y4" s="80" t="s">
        <v>140</v>
      </c>
      <c r="Z4" s="81" t="s">
        <v>163</v>
      </c>
      <c r="AA4" s="82" t="s">
        <v>155</v>
      </c>
      <c r="AB4" s="82" t="s">
        <v>156</v>
      </c>
      <c r="AC4" s="82" t="s">
        <v>157</v>
      </c>
      <c r="AD4" s="82" t="s">
        <v>167</v>
      </c>
      <c r="AE4" s="82" t="s">
        <v>158</v>
      </c>
      <c r="AF4" s="82" t="s">
        <v>159</v>
      </c>
      <c r="AG4" s="82" t="s">
        <v>160</v>
      </c>
      <c r="AH4" s="82" t="s">
        <v>161</v>
      </c>
      <c r="AI4" s="82" t="s">
        <v>162</v>
      </c>
      <c r="AJ4" s="82" t="s">
        <v>130</v>
      </c>
      <c r="AK4" s="82" t="s">
        <v>92</v>
      </c>
      <c r="AL4" s="82" t="s">
        <v>93</v>
      </c>
      <c r="AM4" s="82" t="s">
        <v>208</v>
      </c>
    </row>
    <row r="5" spans="1:39" s="83" customFormat="1" ht="21.65" customHeight="1">
      <c r="B5" s="91" t="e">
        <f t="shared" ref="B5:Y5" ca="1" si="0">IF($AC5=0,"",INDIRECT("①申請書兼請求書!"&amp;B$3))</f>
        <v>#REF!</v>
      </c>
      <c r="C5" s="84" t="e">
        <f t="shared" ca="1" si="0"/>
        <v>#REF!</v>
      </c>
      <c r="D5" s="84" t="e">
        <f t="shared" ca="1" si="0"/>
        <v>#REF!</v>
      </c>
      <c r="E5" s="84" t="e">
        <f t="shared" ca="1" si="0"/>
        <v>#REF!</v>
      </c>
      <c r="F5" s="84" t="e">
        <f t="shared" ca="1" si="0"/>
        <v>#REF!</v>
      </c>
      <c r="G5" s="84" t="e">
        <f t="shared" ca="1" si="0"/>
        <v>#REF!</v>
      </c>
      <c r="H5" s="84" t="e">
        <f t="shared" ca="1" si="0"/>
        <v>#REF!</v>
      </c>
      <c r="I5" s="84" t="e">
        <f t="shared" ca="1" si="0"/>
        <v>#REF!</v>
      </c>
      <c r="J5" s="84" t="e">
        <f t="shared" ca="1" si="0"/>
        <v>#REF!</v>
      </c>
      <c r="K5" s="84" t="e">
        <f t="shared" ca="1" si="0"/>
        <v>#REF!</v>
      </c>
      <c r="L5" s="84" t="e">
        <f t="shared" ca="1" si="0"/>
        <v>#REF!</v>
      </c>
      <c r="M5" s="84" t="e">
        <f t="shared" ca="1" si="0"/>
        <v>#REF!</v>
      </c>
      <c r="N5" s="84" t="e">
        <f t="shared" ca="1" si="0"/>
        <v>#REF!</v>
      </c>
      <c r="O5" s="93" t="e">
        <f t="shared" ca="1" si="0"/>
        <v>#REF!</v>
      </c>
      <c r="P5" s="84" t="e">
        <f t="shared" ca="1" si="0"/>
        <v>#REF!</v>
      </c>
      <c r="Q5" s="84" t="e">
        <f t="shared" ca="1" si="0"/>
        <v>#REF!</v>
      </c>
      <c r="R5" s="84" t="e">
        <f t="shared" ca="1" si="0"/>
        <v>#REF!</v>
      </c>
      <c r="S5" s="84" t="e">
        <f t="shared" ca="1" si="0"/>
        <v>#REF!</v>
      </c>
      <c r="T5" s="84" t="e">
        <f t="shared" ca="1" si="0"/>
        <v>#REF!</v>
      </c>
      <c r="U5" s="85" t="e">
        <f t="shared" ca="1" si="0"/>
        <v>#REF!</v>
      </c>
      <c r="V5" s="84" t="e">
        <f t="shared" ca="1" si="0"/>
        <v>#REF!</v>
      </c>
      <c r="W5" s="84" t="e">
        <f t="shared" ca="1" si="0"/>
        <v>#REF!</v>
      </c>
      <c r="X5" s="84" t="e">
        <f t="shared" ca="1" si="0"/>
        <v>#REF!</v>
      </c>
      <c r="Y5" s="84" t="e">
        <f t="shared" ca="1" si="0"/>
        <v>#REF!</v>
      </c>
      <c r="Z5" s="84"/>
      <c r="AA5" s="85" t="e">
        <f>#REF!</f>
        <v>#REF!</v>
      </c>
      <c r="AB5" s="85" t="e">
        <f>#REF!</f>
        <v>#REF!</v>
      </c>
      <c r="AC5" s="85" t="e">
        <f>#REF!</f>
        <v>#REF!</v>
      </c>
      <c r="AD5" s="85" t="e">
        <f>#REF!</f>
        <v>#REF!</v>
      </c>
      <c r="AE5" s="85" t="e">
        <f>#REF!</f>
        <v>#REF!</v>
      </c>
      <c r="AF5" s="85" t="e">
        <f>#REF!</f>
        <v>#REF!</v>
      </c>
      <c r="AG5" s="85" t="e">
        <f>#REF!</f>
        <v>#REF!</v>
      </c>
      <c r="AH5" s="85" t="e">
        <f>#REF!</f>
        <v>#REF!</v>
      </c>
      <c r="AI5" s="85" t="e">
        <f>#REF!</f>
        <v>#REF!</v>
      </c>
      <c r="AJ5" s="85" t="e">
        <f>#REF!</f>
        <v>#REF!</v>
      </c>
      <c r="AK5" s="85" t="e">
        <f>#REF!</f>
        <v>#REF!</v>
      </c>
      <c r="AL5" s="85" t="e">
        <f>#REF!</f>
        <v>#REF!</v>
      </c>
      <c r="AM5" s="85" t="e">
        <f>#REF!</f>
        <v>#REF!</v>
      </c>
    </row>
    <row r="6" spans="1:39" s="86" customFormat="1" ht="21.65" customHeight="1">
      <c r="B6" s="92" t="e">
        <f t="shared" ref="B6:Q21" ca="1" si="1">IF($AC6=0,"",INDIRECT("①申請書兼請求書!"&amp;B$3))</f>
        <v>#REF!</v>
      </c>
      <c r="C6" s="84" t="e">
        <f t="shared" ca="1" si="1"/>
        <v>#REF!</v>
      </c>
      <c r="D6" s="84" t="e">
        <f t="shared" ca="1" si="1"/>
        <v>#REF!</v>
      </c>
      <c r="E6" s="84" t="e">
        <f t="shared" ca="1" si="1"/>
        <v>#REF!</v>
      </c>
      <c r="F6" s="84" t="e">
        <f t="shared" ca="1" si="1"/>
        <v>#REF!</v>
      </c>
      <c r="G6" s="84" t="e">
        <f t="shared" ca="1" si="1"/>
        <v>#REF!</v>
      </c>
      <c r="H6" s="84" t="e">
        <f t="shared" ca="1" si="1"/>
        <v>#REF!</v>
      </c>
      <c r="I6" s="84" t="e">
        <f t="shared" ca="1" si="1"/>
        <v>#REF!</v>
      </c>
      <c r="J6" s="84" t="e">
        <f t="shared" ca="1" si="1"/>
        <v>#REF!</v>
      </c>
      <c r="K6" s="84" t="e">
        <f t="shared" ca="1" si="1"/>
        <v>#REF!</v>
      </c>
      <c r="L6" s="84" t="e">
        <f t="shared" ca="1" si="1"/>
        <v>#REF!</v>
      </c>
      <c r="M6" s="84" t="e">
        <f t="shared" ca="1" si="1"/>
        <v>#REF!</v>
      </c>
      <c r="N6" s="84" t="e">
        <f t="shared" ca="1" si="1"/>
        <v>#REF!</v>
      </c>
      <c r="O6" s="93" t="e">
        <f t="shared" ca="1" si="1"/>
        <v>#REF!</v>
      </c>
      <c r="P6" s="84" t="e">
        <f t="shared" ca="1" si="1"/>
        <v>#REF!</v>
      </c>
      <c r="Q6" s="84" t="e">
        <f t="shared" ca="1" si="1"/>
        <v>#REF!</v>
      </c>
      <c r="R6" s="84" t="e">
        <f t="shared" ref="R6:Y34" ca="1" si="2">IF($AC6=0,"",INDIRECT("①申請書兼請求書!"&amp;R$3))</f>
        <v>#REF!</v>
      </c>
      <c r="S6" s="84" t="e">
        <f t="shared" ca="1" si="2"/>
        <v>#REF!</v>
      </c>
      <c r="T6" s="84" t="e">
        <f t="shared" ca="1" si="2"/>
        <v>#REF!</v>
      </c>
      <c r="U6" s="94" t="e">
        <f t="shared" ca="1" si="2"/>
        <v>#REF!</v>
      </c>
      <c r="V6" s="84" t="e">
        <f t="shared" ca="1" si="2"/>
        <v>#REF!</v>
      </c>
      <c r="W6" s="84" t="e">
        <f t="shared" ca="1" si="2"/>
        <v>#REF!</v>
      </c>
      <c r="X6" s="84" t="e">
        <f t="shared" ca="1" si="2"/>
        <v>#REF!</v>
      </c>
      <c r="Y6" s="84" t="e">
        <f t="shared" ca="1" si="2"/>
        <v>#REF!</v>
      </c>
      <c r="Z6" s="87"/>
      <c r="AA6" s="85" t="e">
        <f>#REF!</f>
        <v>#REF!</v>
      </c>
      <c r="AB6" s="85" t="e">
        <f>#REF!</f>
        <v>#REF!</v>
      </c>
      <c r="AC6" s="85" t="e">
        <f>#REF!</f>
        <v>#REF!</v>
      </c>
      <c r="AD6" s="85" t="e">
        <f>#REF!</f>
        <v>#REF!</v>
      </c>
      <c r="AE6" s="85" t="e">
        <f>#REF!</f>
        <v>#REF!</v>
      </c>
      <c r="AF6" s="85" t="e">
        <f>#REF!</f>
        <v>#REF!</v>
      </c>
      <c r="AG6" s="85" t="e">
        <f>#REF!</f>
        <v>#REF!</v>
      </c>
      <c r="AH6" s="85" t="e">
        <f>#REF!</f>
        <v>#REF!</v>
      </c>
      <c r="AI6" s="85" t="e">
        <f>#REF!</f>
        <v>#REF!</v>
      </c>
      <c r="AJ6" s="85" t="e">
        <f>#REF!</f>
        <v>#REF!</v>
      </c>
      <c r="AK6" s="85" t="e">
        <f>#REF!</f>
        <v>#REF!</v>
      </c>
      <c r="AL6" s="85" t="e">
        <f>#REF!</f>
        <v>#REF!</v>
      </c>
      <c r="AM6" s="85" t="e">
        <f>#REF!</f>
        <v>#REF!</v>
      </c>
    </row>
    <row r="7" spans="1:39" s="86" customFormat="1" ht="21.65" customHeight="1">
      <c r="B7" s="92" t="e">
        <f t="shared" ca="1" si="1"/>
        <v>#REF!</v>
      </c>
      <c r="C7" s="84" t="e">
        <f t="shared" ca="1" si="1"/>
        <v>#REF!</v>
      </c>
      <c r="D7" s="84" t="e">
        <f t="shared" ca="1" si="1"/>
        <v>#REF!</v>
      </c>
      <c r="E7" s="84" t="e">
        <f t="shared" ca="1" si="1"/>
        <v>#REF!</v>
      </c>
      <c r="F7" s="84" t="e">
        <f t="shared" ca="1" si="1"/>
        <v>#REF!</v>
      </c>
      <c r="G7" s="84" t="e">
        <f t="shared" ca="1" si="1"/>
        <v>#REF!</v>
      </c>
      <c r="H7" s="84" t="e">
        <f t="shared" ca="1" si="1"/>
        <v>#REF!</v>
      </c>
      <c r="I7" s="84" t="e">
        <f t="shared" ca="1" si="1"/>
        <v>#REF!</v>
      </c>
      <c r="J7" s="84" t="e">
        <f t="shared" ca="1" si="1"/>
        <v>#REF!</v>
      </c>
      <c r="K7" s="84" t="e">
        <f t="shared" ca="1" si="1"/>
        <v>#REF!</v>
      </c>
      <c r="L7" s="84" t="e">
        <f t="shared" ca="1" si="1"/>
        <v>#REF!</v>
      </c>
      <c r="M7" s="84" t="e">
        <f t="shared" ca="1" si="1"/>
        <v>#REF!</v>
      </c>
      <c r="N7" s="84" t="e">
        <f t="shared" ca="1" si="1"/>
        <v>#REF!</v>
      </c>
      <c r="O7" s="93" t="e">
        <f t="shared" ca="1" si="1"/>
        <v>#REF!</v>
      </c>
      <c r="P7" s="84" t="e">
        <f t="shared" ca="1" si="1"/>
        <v>#REF!</v>
      </c>
      <c r="Q7" s="84" t="e">
        <f t="shared" ca="1" si="1"/>
        <v>#REF!</v>
      </c>
      <c r="R7" s="84" t="e">
        <f t="shared" ca="1" si="2"/>
        <v>#REF!</v>
      </c>
      <c r="S7" s="84" t="e">
        <f t="shared" ca="1" si="2"/>
        <v>#REF!</v>
      </c>
      <c r="T7" s="84" t="e">
        <f t="shared" ca="1" si="2"/>
        <v>#REF!</v>
      </c>
      <c r="U7" s="94" t="e">
        <f t="shared" ca="1" si="2"/>
        <v>#REF!</v>
      </c>
      <c r="V7" s="84" t="e">
        <f t="shared" ca="1" si="2"/>
        <v>#REF!</v>
      </c>
      <c r="W7" s="84" t="e">
        <f t="shared" ca="1" si="2"/>
        <v>#REF!</v>
      </c>
      <c r="X7" s="84" t="e">
        <f t="shared" ca="1" si="2"/>
        <v>#REF!</v>
      </c>
      <c r="Y7" s="84" t="e">
        <f t="shared" ca="1" si="2"/>
        <v>#REF!</v>
      </c>
      <c r="Z7" s="87"/>
      <c r="AA7" s="85" t="e">
        <f>#REF!</f>
        <v>#REF!</v>
      </c>
      <c r="AB7" s="85" t="e">
        <f>#REF!</f>
        <v>#REF!</v>
      </c>
      <c r="AC7" s="85" t="e">
        <f>#REF!</f>
        <v>#REF!</v>
      </c>
      <c r="AD7" s="85" t="e">
        <f>#REF!</f>
        <v>#REF!</v>
      </c>
      <c r="AE7" s="85" t="e">
        <f>#REF!</f>
        <v>#REF!</v>
      </c>
      <c r="AF7" s="85" t="e">
        <f>#REF!</f>
        <v>#REF!</v>
      </c>
      <c r="AG7" s="85" t="e">
        <f>#REF!</f>
        <v>#REF!</v>
      </c>
      <c r="AH7" s="85" t="e">
        <f>#REF!</f>
        <v>#REF!</v>
      </c>
      <c r="AI7" s="85" t="e">
        <f>#REF!</f>
        <v>#REF!</v>
      </c>
      <c r="AJ7" s="85" t="e">
        <f>#REF!</f>
        <v>#REF!</v>
      </c>
      <c r="AK7" s="85" t="e">
        <f>#REF!</f>
        <v>#REF!</v>
      </c>
      <c r="AL7" s="85" t="e">
        <f>#REF!</f>
        <v>#REF!</v>
      </c>
      <c r="AM7" s="85" t="e">
        <f>#REF!</f>
        <v>#REF!</v>
      </c>
    </row>
    <row r="8" spans="1:39" s="86" customFormat="1" ht="21.65" customHeight="1">
      <c r="B8" s="92" t="e">
        <f t="shared" ca="1" si="1"/>
        <v>#REF!</v>
      </c>
      <c r="C8" s="84" t="e">
        <f t="shared" ca="1" si="1"/>
        <v>#REF!</v>
      </c>
      <c r="D8" s="84" t="e">
        <f t="shared" ca="1" si="1"/>
        <v>#REF!</v>
      </c>
      <c r="E8" s="84" t="e">
        <f t="shared" ca="1" si="1"/>
        <v>#REF!</v>
      </c>
      <c r="F8" s="84" t="e">
        <f t="shared" ca="1" si="1"/>
        <v>#REF!</v>
      </c>
      <c r="G8" s="84" t="e">
        <f t="shared" ca="1" si="1"/>
        <v>#REF!</v>
      </c>
      <c r="H8" s="84" t="e">
        <f t="shared" ca="1" si="1"/>
        <v>#REF!</v>
      </c>
      <c r="I8" s="84" t="e">
        <f t="shared" ca="1" si="1"/>
        <v>#REF!</v>
      </c>
      <c r="J8" s="84" t="e">
        <f t="shared" ca="1" si="1"/>
        <v>#REF!</v>
      </c>
      <c r="K8" s="84" t="e">
        <f t="shared" ca="1" si="1"/>
        <v>#REF!</v>
      </c>
      <c r="L8" s="84" t="e">
        <f t="shared" ca="1" si="1"/>
        <v>#REF!</v>
      </c>
      <c r="M8" s="84" t="e">
        <f t="shared" ca="1" si="1"/>
        <v>#REF!</v>
      </c>
      <c r="N8" s="84" t="e">
        <f t="shared" ca="1" si="1"/>
        <v>#REF!</v>
      </c>
      <c r="O8" s="93" t="e">
        <f t="shared" ca="1" si="1"/>
        <v>#REF!</v>
      </c>
      <c r="P8" s="84" t="e">
        <f t="shared" ca="1" si="1"/>
        <v>#REF!</v>
      </c>
      <c r="Q8" s="84" t="e">
        <f t="shared" ca="1" si="1"/>
        <v>#REF!</v>
      </c>
      <c r="R8" s="84" t="e">
        <f t="shared" ca="1" si="2"/>
        <v>#REF!</v>
      </c>
      <c r="S8" s="84" t="e">
        <f t="shared" ca="1" si="2"/>
        <v>#REF!</v>
      </c>
      <c r="T8" s="84" t="e">
        <f t="shared" ca="1" si="2"/>
        <v>#REF!</v>
      </c>
      <c r="U8" s="94" t="e">
        <f t="shared" ca="1" si="2"/>
        <v>#REF!</v>
      </c>
      <c r="V8" s="84" t="e">
        <f t="shared" ca="1" si="2"/>
        <v>#REF!</v>
      </c>
      <c r="W8" s="84" t="e">
        <f t="shared" ca="1" si="2"/>
        <v>#REF!</v>
      </c>
      <c r="X8" s="84" t="e">
        <f t="shared" ca="1" si="2"/>
        <v>#REF!</v>
      </c>
      <c r="Y8" s="84" t="e">
        <f t="shared" ca="1" si="2"/>
        <v>#REF!</v>
      </c>
      <c r="Z8" s="87"/>
      <c r="AA8" s="85" t="e">
        <f>#REF!</f>
        <v>#REF!</v>
      </c>
      <c r="AB8" s="85" t="e">
        <f>#REF!</f>
        <v>#REF!</v>
      </c>
      <c r="AC8" s="85" t="e">
        <f>#REF!</f>
        <v>#REF!</v>
      </c>
      <c r="AD8" s="85" t="e">
        <f>#REF!</f>
        <v>#REF!</v>
      </c>
      <c r="AE8" s="85" t="e">
        <f>#REF!</f>
        <v>#REF!</v>
      </c>
      <c r="AF8" s="85" t="e">
        <f>#REF!</f>
        <v>#REF!</v>
      </c>
      <c r="AG8" s="85" t="e">
        <f>#REF!</f>
        <v>#REF!</v>
      </c>
      <c r="AH8" s="85" t="e">
        <f>#REF!</f>
        <v>#REF!</v>
      </c>
      <c r="AI8" s="85" t="e">
        <f>#REF!</f>
        <v>#REF!</v>
      </c>
      <c r="AJ8" s="85" t="e">
        <f>#REF!</f>
        <v>#REF!</v>
      </c>
      <c r="AK8" s="85" t="e">
        <f>#REF!</f>
        <v>#REF!</v>
      </c>
      <c r="AL8" s="85" t="e">
        <f>#REF!</f>
        <v>#REF!</v>
      </c>
      <c r="AM8" s="85" t="e">
        <f>#REF!</f>
        <v>#REF!</v>
      </c>
    </row>
    <row r="9" spans="1:39" s="86" customFormat="1" ht="21.65" customHeight="1">
      <c r="B9" s="92" t="e">
        <f t="shared" ca="1" si="1"/>
        <v>#REF!</v>
      </c>
      <c r="C9" s="84" t="e">
        <f t="shared" ca="1" si="1"/>
        <v>#REF!</v>
      </c>
      <c r="D9" s="84" t="e">
        <f t="shared" ca="1" si="1"/>
        <v>#REF!</v>
      </c>
      <c r="E9" s="84" t="e">
        <f t="shared" ca="1" si="1"/>
        <v>#REF!</v>
      </c>
      <c r="F9" s="84" t="e">
        <f t="shared" ca="1" si="1"/>
        <v>#REF!</v>
      </c>
      <c r="G9" s="84" t="e">
        <f t="shared" ca="1" si="1"/>
        <v>#REF!</v>
      </c>
      <c r="H9" s="84" t="e">
        <f t="shared" ca="1" si="1"/>
        <v>#REF!</v>
      </c>
      <c r="I9" s="84" t="e">
        <f t="shared" ca="1" si="1"/>
        <v>#REF!</v>
      </c>
      <c r="J9" s="84" t="e">
        <f t="shared" ca="1" si="1"/>
        <v>#REF!</v>
      </c>
      <c r="K9" s="84" t="e">
        <f t="shared" ca="1" si="1"/>
        <v>#REF!</v>
      </c>
      <c r="L9" s="84" t="e">
        <f t="shared" ca="1" si="1"/>
        <v>#REF!</v>
      </c>
      <c r="M9" s="84" t="e">
        <f t="shared" ca="1" si="1"/>
        <v>#REF!</v>
      </c>
      <c r="N9" s="84" t="e">
        <f t="shared" ca="1" si="1"/>
        <v>#REF!</v>
      </c>
      <c r="O9" s="93" t="e">
        <f t="shared" ca="1" si="1"/>
        <v>#REF!</v>
      </c>
      <c r="P9" s="84" t="e">
        <f t="shared" ca="1" si="1"/>
        <v>#REF!</v>
      </c>
      <c r="Q9" s="84" t="e">
        <f t="shared" ca="1" si="1"/>
        <v>#REF!</v>
      </c>
      <c r="R9" s="84" t="e">
        <f t="shared" ca="1" si="2"/>
        <v>#REF!</v>
      </c>
      <c r="S9" s="84" t="e">
        <f t="shared" ca="1" si="2"/>
        <v>#REF!</v>
      </c>
      <c r="T9" s="84" t="e">
        <f t="shared" ca="1" si="2"/>
        <v>#REF!</v>
      </c>
      <c r="U9" s="94" t="e">
        <f t="shared" ca="1" si="2"/>
        <v>#REF!</v>
      </c>
      <c r="V9" s="84" t="e">
        <f t="shared" ca="1" si="2"/>
        <v>#REF!</v>
      </c>
      <c r="W9" s="84" t="e">
        <f t="shared" ca="1" si="2"/>
        <v>#REF!</v>
      </c>
      <c r="X9" s="84" t="e">
        <f t="shared" ca="1" si="2"/>
        <v>#REF!</v>
      </c>
      <c r="Y9" s="84" t="e">
        <f t="shared" ca="1" si="2"/>
        <v>#REF!</v>
      </c>
      <c r="Z9" s="87"/>
      <c r="AA9" s="85" t="e">
        <f>#REF!</f>
        <v>#REF!</v>
      </c>
      <c r="AB9" s="85" t="e">
        <f>#REF!</f>
        <v>#REF!</v>
      </c>
      <c r="AC9" s="85" t="e">
        <f>#REF!</f>
        <v>#REF!</v>
      </c>
      <c r="AD9" s="85" t="e">
        <f>#REF!</f>
        <v>#REF!</v>
      </c>
      <c r="AE9" s="85" t="e">
        <f>#REF!</f>
        <v>#REF!</v>
      </c>
      <c r="AF9" s="85" t="e">
        <f>#REF!</f>
        <v>#REF!</v>
      </c>
      <c r="AG9" s="85" t="e">
        <f>#REF!</f>
        <v>#REF!</v>
      </c>
      <c r="AH9" s="85" t="e">
        <f>#REF!</f>
        <v>#REF!</v>
      </c>
      <c r="AI9" s="85" t="e">
        <f>#REF!</f>
        <v>#REF!</v>
      </c>
      <c r="AJ9" s="85" t="e">
        <f>#REF!</f>
        <v>#REF!</v>
      </c>
      <c r="AK9" s="85" t="e">
        <f>#REF!</f>
        <v>#REF!</v>
      </c>
      <c r="AL9" s="85" t="e">
        <f>#REF!</f>
        <v>#REF!</v>
      </c>
      <c r="AM9" s="85" t="e">
        <f>#REF!</f>
        <v>#REF!</v>
      </c>
    </row>
    <row r="10" spans="1:39" s="86" customFormat="1" ht="21.65" customHeight="1">
      <c r="B10" s="92" t="e">
        <f t="shared" ca="1" si="1"/>
        <v>#REF!</v>
      </c>
      <c r="C10" s="84" t="e">
        <f t="shared" ca="1" si="1"/>
        <v>#REF!</v>
      </c>
      <c r="D10" s="84" t="e">
        <f t="shared" ca="1" si="1"/>
        <v>#REF!</v>
      </c>
      <c r="E10" s="84" t="e">
        <f t="shared" ca="1" si="1"/>
        <v>#REF!</v>
      </c>
      <c r="F10" s="84" t="e">
        <f t="shared" ca="1" si="1"/>
        <v>#REF!</v>
      </c>
      <c r="G10" s="84" t="e">
        <f t="shared" ca="1" si="1"/>
        <v>#REF!</v>
      </c>
      <c r="H10" s="84" t="e">
        <f t="shared" ca="1" si="1"/>
        <v>#REF!</v>
      </c>
      <c r="I10" s="84" t="e">
        <f t="shared" ca="1" si="1"/>
        <v>#REF!</v>
      </c>
      <c r="J10" s="84" t="e">
        <f t="shared" ca="1" si="1"/>
        <v>#REF!</v>
      </c>
      <c r="K10" s="84" t="e">
        <f t="shared" ca="1" si="1"/>
        <v>#REF!</v>
      </c>
      <c r="L10" s="84" t="e">
        <f t="shared" ca="1" si="1"/>
        <v>#REF!</v>
      </c>
      <c r="M10" s="84" t="e">
        <f t="shared" ca="1" si="1"/>
        <v>#REF!</v>
      </c>
      <c r="N10" s="84" t="e">
        <f t="shared" ca="1" si="1"/>
        <v>#REF!</v>
      </c>
      <c r="O10" s="93" t="e">
        <f t="shared" ca="1" si="1"/>
        <v>#REF!</v>
      </c>
      <c r="P10" s="84" t="e">
        <f t="shared" ca="1" si="1"/>
        <v>#REF!</v>
      </c>
      <c r="Q10" s="84" t="e">
        <f t="shared" ca="1" si="1"/>
        <v>#REF!</v>
      </c>
      <c r="R10" s="84" t="e">
        <f t="shared" ca="1" si="2"/>
        <v>#REF!</v>
      </c>
      <c r="S10" s="84" t="e">
        <f t="shared" ca="1" si="2"/>
        <v>#REF!</v>
      </c>
      <c r="T10" s="84" t="e">
        <f t="shared" ca="1" si="2"/>
        <v>#REF!</v>
      </c>
      <c r="U10" s="94" t="e">
        <f t="shared" ca="1" si="2"/>
        <v>#REF!</v>
      </c>
      <c r="V10" s="84" t="e">
        <f t="shared" ca="1" si="2"/>
        <v>#REF!</v>
      </c>
      <c r="W10" s="84" t="e">
        <f t="shared" ca="1" si="2"/>
        <v>#REF!</v>
      </c>
      <c r="X10" s="84" t="e">
        <f t="shared" ca="1" si="2"/>
        <v>#REF!</v>
      </c>
      <c r="Y10" s="84" t="e">
        <f t="shared" ca="1" si="2"/>
        <v>#REF!</v>
      </c>
      <c r="Z10" s="87"/>
      <c r="AA10" s="85" t="e">
        <f>#REF!</f>
        <v>#REF!</v>
      </c>
      <c r="AB10" s="85" t="e">
        <f>#REF!</f>
        <v>#REF!</v>
      </c>
      <c r="AC10" s="85" t="e">
        <f>#REF!</f>
        <v>#REF!</v>
      </c>
      <c r="AD10" s="85" t="e">
        <f>#REF!</f>
        <v>#REF!</v>
      </c>
      <c r="AE10" s="85" t="e">
        <f>#REF!</f>
        <v>#REF!</v>
      </c>
      <c r="AF10" s="85" t="e">
        <f>#REF!</f>
        <v>#REF!</v>
      </c>
      <c r="AG10" s="85" t="e">
        <f>#REF!</f>
        <v>#REF!</v>
      </c>
      <c r="AH10" s="85" t="e">
        <f>#REF!</f>
        <v>#REF!</v>
      </c>
      <c r="AI10" s="85" t="e">
        <f>#REF!</f>
        <v>#REF!</v>
      </c>
      <c r="AJ10" s="85" t="e">
        <f>#REF!</f>
        <v>#REF!</v>
      </c>
      <c r="AK10" s="85" t="e">
        <f>#REF!</f>
        <v>#REF!</v>
      </c>
      <c r="AL10" s="85" t="e">
        <f>#REF!</f>
        <v>#REF!</v>
      </c>
      <c r="AM10" s="85" t="e">
        <f>#REF!</f>
        <v>#REF!</v>
      </c>
    </row>
    <row r="11" spans="1:39" s="86" customFormat="1" ht="21.65" customHeight="1">
      <c r="B11" s="92" t="e">
        <f t="shared" ca="1" si="1"/>
        <v>#REF!</v>
      </c>
      <c r="C11" s="84" t="e">
        <f t="shared" ca="1" si="1"/>
        <v>#REF!</v>
      </c>
      <c r="D11" s="84" t="e">
        <f t="shared" ca="1" si="1"/>
        <v>#REF!</v>
      </c>
      <c r="E11" s="84" t="e">
        <f t="shared" ca="1" si="1"/>
        <v>#REF!</v>
      </c>
      <c r="F11" s="84" t="e">
        <f t="shared" ca="1" si="1"/>
        <v>#REF!</v>
      </c>
      <c r="G11" s="84" t="e">
        <f t="shared" ca="1" si="1"/>
        <v>#REF!</v>
      </c>
      <c r="H11" s="84" t="e">
        <f t="shared" ca="1" si="1"/>
        <v>#REF!</v>
      </c>
      <c r="I11" s="84" t="e">
        <f t="shared" ca="1" si="1"/>
        <v>#REF!</v>
      </c>
      <c r="J11" s="84" t="e">
        <f t="shared" ca="1" si="1"/>
        <v>#REF!</v>
      </c>
      <c r="K11" s="84" t="e">
        <f t="shared" ca="1" si="1"/>
        <v>#REF!</v>
      </c>
      <c r="L11" s="84" t="e">
        <f t="shared" ca="1" si="1"/>
        <v>#REF!</v>
      </c>
      <c r="M11" s="84" t="e">
        <f t="shared" ca="1" si="1"/>
        <v>#REF!</v>
      </c>
      <c r="N11" s="84" t="e">
        <f t="shared" ca="1" si="1"/>
        <v>#REF!</v>
      </c>
      <c r="O11" s="93" t="e">
        <f t="shared" ca="1" si="1"/>
        <v>#REF!</v>
      </c>
      <c r="P11" s="84" t="e">
        <f t="shared" ca="1" si="1"/>
        <v>#REF!</v>
      </c>
      <c r="Q11" s="84" t="e">
        <f t="shared" ca="1" si="1"/>
        <v>#REF!</v>
      </c>
      <c r="R11" s="84" t="e">
        <f t="shared" ca="1" si="2"/>
        <v>#REF!</v>
      </c>
      <c r="S11" s="84" t="e">
        <f t="shared" ca="1" si="2"/>
        <v>#REF!</v>
      </c>
      <c r="T11" s="84" t="e">
        <f t="shared" ca="1" si="2"/>
        <v>#REF!</v>
      </c>
      <c r="U11" s="94" t="e">
        <f t="shared" ca="1" si="2"/>
        <v>#REF!</v>
      </c>
      <c r="V11" s="84" t="e">
        <f t="shared" ca="1" si="2"/>
        <v>#REF!</v>
      </c>
      <c r="W11" s="84" t="e">
        <f t="shared" ca="1" si="2"/>
        <v>#REF!</v>
      </c>
      <c r="X11" s="84" t="e">
        <f t="shared" ca="1" si="2"/>
        <v>#REF!</v>
      </c>
      <c r="Y11" s="84" t="e">
        <f t="shared" ca="1" si="2"/>
        <v>#REF!</v>
      </c>
      <c r="Z11" s="87"/>
      <c r="AA11" s="85" t="e">
        <f>#REF!</f>
        <v>#REF!</v>
      </c>
      <c r="AB11" s="85" t="e">
        <f>#REF!</f>
        <v>#REF!</v>
      </c>
      <c r="AC11" s="85" t="e">
        <f>#REF!</f>
        <v>#REF!</v>
      </c>
      <c r="AD11" s="85" t="e">
        <f>#REF!</f>
        <v>#REF!</v>
      </c>
      <c r="AE11" s="85" t="e">
        <f>#REF!</f>
        <v>#REF!</v>
      </c>
      <c r="AF11" s="85" t="e">
        <f>#REF!</f>
        <v>#REF!</v>
      </c>
      <c r="AG11" s="85" t="e">
        <f>#REF!</f>
        <v>#REF!</v>
      </c>
      <c r="AH11" s="85" t="e">
        <f>#REF!</f>
        <v>#REF!</v>
      </c>
      <c r="AI11" s="85" t="e">
        <f>#REF!</f>
        <v>#REF!</v>
      </c>
      <c r="AJ11" s="85" t="e">
        <f>#REF!</f>
        <v>#REF!</v>
      </c>
      <c r="AK11" s="85" t="e">
        <f>#REF!</f>
        <v>#REF!</v>
      </c>
      <c r="AL11" s="85" t="e">
        <f>#REF!</f>
        <v>#REF!</v>
      </c>
      <c r="AM11" s="85" t="e">
        <f>#REF!</f>
        <v>#REF!</v>
      </c>
    </row>
    <row r="12" spans="1:39" s="86" customFormat="1" ht="21.65" customHeight="1">
      <c r="B12" s="92" t="e">
        <f t="shared" ca="1" si="1"/>
        <v>#REF!</v>
      </c>
      <c r="C12" s="84" t="e">
        <f t="shared" ca="1" si="1"/>
        <v>#REF!</v>
      </c>
      <c r="D12" s="84" t="e">
        <f t="shared" ca="1" si="1"/>
        <v>#REF!</v>
      </c>
      <c r="E12" s="84" t="e">
        <f t="shared" ca="1" si="1"/>
        <v>#REF!</v>
      </c>
      <c r="F12" s="84" t="e">
        <f t="shared" ca="1" si="1"/>
        <v>#REF!</v>
      </c>
      <c r="G12" s="84" t="e">
        <f t="shared" ca="1" si="1"/>
        <v>#REF!</v>
      </c>
      <c r="H12" s="84" t="e">
        <f t="shared" ca="1" si="1"/>
        <v>#REF!</v>
      </c>
      <c r="I12" s="84" t="e">
        <f t="shared" ca="1" si="1"/>
        <v>#REF!</v>
      </c>
      <c r="J12" s="84" t="e">
        <f t="shared" ca="1" si="1"/>
        <v>#REF!</v>
      </c>
      <c r="K12" s="84" t="e">
        <f t="shared" ca="1" si="1"/>
        <v>#REF!</v>
      </c>
      <c r="L12" s="84" t="e">
        <f t="shared" ca="1" si="1"/>
        <v>#REF!</v>
      </c>
      <c r="M12" s="84" t="e">
        <f t="shared" ca="1" si="1"/>
        <v>#REF!</v>
      </c>
      <c r="N12" s="84" t="e">
        <f t="shared" ca="1" si="1"/>
        <v>#REF!</v>
      </c>
      <c r="O12" s="93" t="e">
        <f t="shared" ca="1" si="1"/>
        <v>#REF!</v>
      </c>
      <c r="P12" s="84" t="e">
        <f t="shared" ca="1" si="1"/>
        <v>#REF!</v>
      </c>
      <c r="Q12" s="84" t="e">
        <f t="shared" ca="1" si="1"/>
        <v>#REF!</v>
      </c>
      <c r="R12" s="84" t="e">
        <f t="shared" ca="1" si="2"/>
        <v>#REF!</v>
      </c>
      <c r="S12" s="84" t="e">
        <f t="shared" ca="1" si="2"/>
        <v>#REF!</v>
      </c>
      <c r="T12" s="84" t="e">
        <f t="shared" ca="1" si="2"/>
        <v>#REF!</v>
      </c>
      <c r="U12" s="94" t="e">
        <f t="shared" ca="1" si="2"/>
        <v>#REF!</v>
      </c>
      <c r="V12" s="84" t="e">
        <f t="shared" ca="1" si="2"/>
        <v>#REF!</v>
      </c>
      <c r="W12" s="84" t="e">
        <f t="shared" ca="1" si="2"/>
        <v>#REF!</v>
      </c>
      <c r="X12" s="84" t="e">
        <f t="shared" ca="1" si="2"/>
        <v>#REF!</v>
      </c>
      <c r="Y12" s="84" t="e">
        <f t="shared" ca="1" si="2"/>
        <v>#REF!</v>
      </c>
      <c r="Z12" s="87"/>
      <c r="AA12" s="85" t="e">
        <f>#REF!</f>
        <v>#REF!</v>
      </c>
      <c r="AB12" s="85" t="e">
        <f>#REF!</f>
        <v>#REF!</v>
      </c>
      <c r="AC12" s="85" t="e">
        <f>#REF!</f>
        <v>#REF!</v>
      </c>
      <c r="AD12" s="85" t="e">
        <f>#REF!</f>
        <v>#REF!</v>
      </c>
      <c r="AE12" s="85" t="e">
        <f>#REF!</f>
        <v>#REF!</v>
      </c>
      <c r="AF12" s="85" t="e">
        <f>#REF!</f>
        <v>#REF!</v>
      </c>
      <c r="AG12" s="85" t="e">
        <f>#REF!</f>
        <v>#REF!</v>
      </c>
      <c r="AH12" s="85" t="e">
        <f>#REF!</f>
        <v>#REF!</v>
      </c>
      <c r="AI12" s="85" t="e">
        <f>#REF!</f>
        <v>#REF!</v>
      </c>
      <c r="AJ12" s="93" t="e">
        <f>#REF!</f>
        <v>#REF!</v>
      </c>
      <c r="AK12" s="85" t="e">
        <f>#REF!</f>
        <v>#REF!</v>
      </c>
      <c r="AL12" s="85" t="e">
        <f>#REF!</f>
        <v>#REF!</v>
      </c>
      <c r="AM12" s="85" t="e">
        <f>#REF!</f>
        <v>#REF!</v>
      </c>
    </row>
    <row r="13" spans="1:39" s="86" customFormat="1" ht="21.65" customHeight="1">
      <c r="B13" s="92" t="e">
        <f t="shared" ca="1" si="1"/>
        <v>#REF!</v>
      </c>
      <c r="C13" s="84" t="e">
        <f t="shared" ca="1" si="1"/>
        <v>#REF!</v>
      </c>
      <c r="D13" s="84" t="e">
        <f t="shared" ca="1" si="1"/>
        <v>#REF!</v>
      </c>
      <c r="E13" s="84" t="e">
        <f t="shared" ca="1" si="1"/>
        <v>#REF!</v>
      </c>
      <c r="F13" s="84" t="e">
        <f t="shared" ca="1" si="1"/>
        <v>#REF!</v>
      </c>
      <c r="G13" s="84" t="e">
        <f t="shared" ca="1" si="1"/>
        <v>#REF!</v>
      </c>
      <c r="H13" s="84" t="e">
        <f t="shared" ca="1" si="1"/>
        <v>#REF!</v>
      </c>
      <c r="I13" s="84" t="e">
        <f t="shared" ca="1" si="1"/>
        <v>#REF!</v>
      </c>
      <c r="J13" s="84" t="e">
        <f t="shared" ca="1" si="1"/>
        <v>#REF!</v>
      </c>
      <c r="K13" s="84" t="e">
        <f t="shared" ca="1" si="1"/>
        <v>#REF!</v>
      </c>
      <c r="L13" s="84" t="e">
        <f t="shared" ca="1" si="1"/>
        <v>#REF!</v>
      </c>
      <c r="M13" s="84" t="e">
        <f t="shared" ca="1" si="1"/>
        <v>#REF!</v>
      </c>
      <c r="N13" s="84" t="e">
        <f t="shared" ca="1" si="1"/>
        <v>#REF!</v>
      </c>
      <c r="O13" s="93" t="e">
        <f t="shared" ca="1" si="1"/>
        <v>#REF!</v>
      </c>
      <c r="P13" s="84" t="e">
        <f t="shared" ca="1" si="1"/>
        <v>#REF!</v>
      </c>
      <c r="Q13" s="84" t="e">
        <f t="shared" ca="1" si="1"/>
        <v>#REF!</v>
      </c>
      <c r="R13" s="84" t="e">
        <f t="shared" ca="1" si="2"/>
        <v>#REF!</v>
      </c>
      <c r="S13" s="84" t="e">
        <f t="shared" ca="1" si="2"/>
        <v>#REF!</v>
      </c>
      <c r="T13" s="84" t="e">
        <f t="shared" ca="1" si="2"/>
        <v>#REF!</v>
      </c>
      <c r="U13" s="94" t="e">
        <f t="shared" ca="1" si="2"/>
        <v>#REF!</v>
      </c>
      <c r="V13" s="84" t="e">
        <f t="shared" ca="1" si="2"/>
        <v>#REF!</v>
      </c>
      <c r="W13" s="84" t="e">
        <f t="shared" ca="1" si="2"/>
        <v>#REF!</v>
      </c>
      <c r="X13" s="84" t="e">
        <f t="shared" ca="1" si="2"/>
        <v>#REF!</v>
      </c>
      <c r="Y13" s="84" t="e">
        <f t="shared" ca="1" si="2"/>
        <v>#REF!</v>
      </c>
      <c r="Z13" s="87"/>
      <c r="AA13" s="85" t="e">
        <f>#REF!</f>
        <v>#REF!</v>
      </c>
      <c r="AB13" s="85" t="e">
        <f>#REF!</f>
        <v>#REF!</v>
      </c>
      <c r="AC13" s="85" t="e">
        <f>#REF!</f>
        <v>#REF!</v>
      </c>
      <c r="AD13" s="85" t="e">
        <f>#REF!</f>
        <v>#REF!</v>
      </c>
      <c r="AE13" s="85" t="e">
        <f>#REF!</f>
        <v>#REF!</v>
      </c>
      <c r="AF13" s="85" t="e">
        <f>#REF!</f>
        <v>#REF!</v>
      </c>
      <c r="AG13" s="85" t="e">
        <f>#REF!</f>
        <v>#REF!</v>
      </c>
      <c r="AH13" s="85" t="e">
        <f>#REF!</f>
        <v>#REF!</v>
      </c>
      <c r="AI13" s="85" t="e">
        <f>#REF!</f>
        <v>#REF!</v>
      </c>
      <c r="AJ13" s="93" t="e">
        <f>#REF!</f>
        <v>#REF!</v>
      </c>
      <c r="AK13" s="85" t="e">
        <f>#REF!</f>
        <v>#REF!</v>
      </c>
      <c r="AL13" s="85" t="e">
        <f>#REF!</f>
        <v>#REF!</v>
      </c>
      <c r="AM13" s="85" t="e">
        <f>#REF!</f>
        <v>#REF!</v>
      </c>
    </row>
    <row r="14" spans="1:39" s="86" customFormat="1" ht="21.65" customHeight="1">
      <c r="B14" s="92" t="e">
        <f t="shared" ca="1" si="1"/>
        <v>#REF!</v>
      </c>
      <c r="C14" s="84" t="e">
        <f t="shared" ca="1" si="1"/>
        <v>#REF!</v>
      </c>
      <c r="D14" s="84" t="e">
        <f t="shared" ca="1" si="1"/>
        <v>#REF!</v>
      </c>
      <c r="E14" s="84" t="e">
        <f t="shared" ca="1" si="1"/>
        <v>#REF!</v>
      </c>
      <c r="F14" s="84" t="e">
        <f t="shared" ca="1" si="1"/>
        <v>#REF!</v>
      </c>
      <c r="G14" s="84" t="e">
        <f t="shared" ca="1" si="1"/>
        <v>#REF!</v>
      </c>
      <c r="H14" s="84" t="e">
        <f t="shared" ca="1" si="1"/>
        <v>#REF!</v>
      </c>
      <c r="I14" s="84" t="e">
        <f t="shared" ca="1" si="1"/>
        <v>#REF!</v>
      </c>
      <c r="J14" s="84" t="e">
        <f t="shared" ca="1" si="1"/>
        <v>#REF!</v>
      </c>
      <c r="K14" s="84" t="e">
        <f t="shared" ca="1" si="1"/>
        <v>#REF!</v>
      </c>
      <c r="L14" s="84" t="e">
        <f t="shared" ca="1" si="1"/>
        <v>#REF!</v>
      </c>
      <c r="M14" s="84" t="e">
        <f t="shared" ca="1" si="1"/>
        <v>#REF!</v>
      </c>
      <c r="N14" s="84" t="e">
        <f t="shared" ca="1" si="1"/>
        <v>#REF!</v>
      </c>
      <c r="O14" s="93" t="e">
        <f t="shared" ca="1" si="1"/>
        <v>#REF!</v>
      </c>
      <c r="P14" s="84" t="e">
        <f t="shared" ca="1" si="1"/>
        <v>#REF!</v>
      </c>
      <c r="Q14" s="84" t="e">
        <f t="shared" ca="1" si="1"/>
        <v>#REF!</v>
      </c>
      <c r="R14" s="84" t="e">
        <f t="shared" ca="1" si="2"/>
        <v>#REF!</v>
      </c>
      <c r="S14" s="84" t="e">
        <f t="shared" ca="1" si="2"/>
        <v>#REF!</v>
      </c>
      <c r="T14" s="84" t="e">
        <f t="shared" ca="1" si="2"/>
        <v>#REF!</v>
      </c>
      <c r="U14" s="94" t="e">
        <f t="shared" ca="1" si="2"/>
        <v>#REF!</v>
      </c>
      <c r="V14" s="84" t="e">
        <f t="shared" ca="1" si="2"/>
        <v>#REF!</v>
      </c>
      <c r="W14" s="84" t="e">
        <f t="shared" ca="1" si="2"/>
        <v>#REF!</v>
      </c>
      <c r="X14" s="84" t="e">
        <f t="shared" ca="1" si="2"/>
        <v>#REF!</v>
      </c>
      <c r="Y14" s="84" t="e">
        <f t="shared" ca="1" si="2"/>
        <v>#REF!</v>
      </c>
      <c r="Z14" s="87"/>
      <c r="AA14" s="85" t="e">
        <f>#REF!</f>
        <v>#REF!</v>
      </c>
      <c r="AB14" s="85" t="e">
        <f>#REF!</f>
        <v>#REF!</v>
      </c>
      <c r="AC14" s="85" t="e">
        <f>#REF!</f>
        <v>#REF!</v>
      </c>
      <c r="AD14" s="85" t="e">
        <f>#REF!</f>
        <v>#REF!</v>
      </c>
      <c r="AE14" s="85" t="e">
        <f>#REF!</f>
        <v>#REF!</v>
      </c>
      <c r="AF14" s="85" t="e">
        <f>#REF!</f>
        <v>#REF!</v>
      </c>
      <c r="AG14" s="85" t="e">
        <f>#REF!</f>
        <v>#REF!</v>
      </c>
      <c r="AH14" s="85" t="e">
        <f>#REF!</f>
        <v>#REF!</v>
      </c>
      <c r="AI14" s="85" t="e">
        <f>#REF!</f>
        <v>#REF!</v>
      </c>
      <c r="AJ14" s="93" t="e">
        <f>#REF!</f>
        <v>#REF!</v>
      </c>
      <c r="AK14" s="85" t="e">
        <f>#REF!</f>
        <v>#REF!</v>
      </c>
      <c r="AL14" s="85" t="e">
        <f>#REF!</f>
        <v>#REF!</v>
      </c>
      <c r="AM14" s="85" t="e">
        <f>#REF!</f>
        <v>#REF!</v>
      </c>
    </row>
    <row r="15" spans="1:39" s="86" customFormat="1" ht="21.65" customHeight="1">
      <c r="B15" s="92" t="e">
        <f t="shared" ca="1" si="1"/>
        <v>#REF!</v>
      </c>
      <c r="C15" s="84" t="e">
        <f t="shared" ca="1" si="1"/>
        <v>#REF!</v>
      </c>
      <c r="D15" s="84" t="e">
        <f t="shared" ca="1" si="1"/>
        <v>#REF!</v>
      </c>
      <c r="E15" s="84" t="e">
        <f t="shared" ca="1" si="1"/>
        <v>#REF!</v>
      </c>
      <c r="F15" s="84" t="e">
        <f t="shared" ca="1" si="1"/>
        <v>#REF!</v>
      </c>
      <c r="G15" s="84" t="e">
        <f t="shared" ca="1" si="1"/>
        <v>#REF!</v>
      </c>
      <c r="H15" s="84" t="e">
        <f t="shared" ca="1" si="1"/>
        <v>#REF!</v>
      </c>
      <c r="I15" s="84" t="e">
        <f t="shared" ca="1" si="1"/>
        <v>#REF!</v>
      </c>
      <c r="J15" s="84" t="e">
        <f t="shared" ca="1" si="1"/>
        <v>#REF!</v>
      </c>
      <c r="K15" s="84" t="e">
        <f t="shared" ca="1" si="1"/>
        <v>#REF!</v>
      </c>
      <c r="L15" s="84" t="e">
        <f t="shared" ca="1" si="1"/>
        <v>#REF!</v>
      </c>
      <c r="M15" s="84" t="e">
        <f t="shared" ca="1" si="1"/>
        <v>#REF!</v>
      </c>
      <c r="N15" s="84" t="e">
        <f t="shared" ca="1" si="1"/>
        <v>#REF!</v>
      </c>
      <c r="O15" s="93" t="e">
        <f t="shared" ca="1" si="1"/>
        <v>#REF!</v>
      </c>
      <c r="P15" s="84" t="e">
        <f t="shared" ca="1" si="1"/>
        <v>#REF!</v>
      </c>
      <c r="Q15" s="84" t="e">
        <f t="shared" ca="1" si="1"/>
        <v>#REF!</v>
      </c>
      <c r="R15" s="84" t="e">
        <f t="shared" ca="1" si="2"/>
        <v>#REF!</v>
      </c>
      <c r="S15" s="84" t="e">
        <f t="shared" ca="1" si="2"/>
        <v>#REF!</v>
      </c>
      <c r="T15" s="84" t="e">
        <f t="shared" ca="1" si="2"/>
        <v>#REF!</v>
      </c>
      <c r="U15" s="94" t="e">
        <f t="shared" ca="1" si="2"/>
        <v>#REF!</v>
      </c>
      <c r="V15" s="84" t="e">
        <f t="shared" ca="1" si="2"/>
        <v>#REF!</v>
      </c>
      <c r="W15" s="84" t="e">
        <f t="shared" ca="1" si="2"/>
        <v>#REF!</v>
      </c>
      <c r="X15" s="84" t="e">
        <f t="shared" ca="1" si="2"/>
        <v>#REF!</v>
      </c>
      <c r="Y15" s="84" t="e">
        <f t="shared" ca="1" si="2"/>
        <v>#REF!</v>
      </c>
      <c r="Z15" s="87"/>
      <c r="AA15" s="85" t="e">
        <f>#REF!</f>
        <v>#REF!</v>
      </c>
      <c r="AB15" s="85" t="e">
        <f>#REF!</f>
        <v>#REF!</v>
      </c>
      <c r="AC15" s="85" t="e">
        <f>#REF!</f>
        <v>#REF!</v>
      </c>
      <c r="AD15" s="85" t="e">
        <f>#REF!</f>
        <v>#REF!</v>
      </c>
      <c r="AE15" s="85" t="e">
        <f>#REF!</f>
        <v>#REF!</v>
      </c>
      <c r="AF15" s="85" t="e">
        <f>#REF!</f>
        <v>#REF!</v>
      </c>
      <c r="AG15" s="85" t="e">
        <f>#REF!</f>
        <v>#REF!</v>
      </c>
      <c r="AH15" s="85" t="e">
        <f>#REF!</f>
        <v>#REF!</v>
      </c>
      <c r="AI15" s="85" t="e">
        <f>#REF!</f>
        <v>#REF!</v>
      </c>
      <c r="AJ15" s="93" t="e">
        <f>#REF!</f>
        <v>#REF!</v>
      </c>
      <c r="AK15" s="85" t="e">
        <f>#REF!</f>
        <v>#REF!</v>
      </c>
      <c r="AL15" s="85" t="e">
        <f>#REF!</f>
        <v>#REF!</v>
      </c>
      <c r="AM15" s="85" t="e">
        <f>#REF!</f>
        <v>#REF!</v>
      </c>
    </row>
    <row r="16" spans="1:39" s="86" customFormat="1" ht="21.65" customHeight="1">
      <c r="B16" s="92" t="e">
        <f t="shared" ca="1" si="1"/>
        <v>#REF!</v>
      </c>
      <c r="C16" s="84" t="e">
        <f t="shared" ca="1" si="1"/>
        <v>#REF!</v>
      </c>
      <c r="D16" s="84" t="e">
        <f t="shared" ca="1" si="1"/>
        <v>#REF!</v>
      </c>
      <c r="E16" s="84" t="e">
        <f t="shared" ca="1" si="1"/>
        <v>#REF!</v>
      </c>
      <c r="F16" s="84" t="e">
        <f t="shared" ca="1" si="1"/>
        <v>#REF!</v>
      </c>
      <c r="G16" s="84" t="e">
        <f t="shared" ca="1" si="1"/>
        <v>#REF!</v>
      </c>
      <c r="H16" s="84" t="e">
        <f t="shared" ca="1" si="1"/>
        <v>#REF!</v>
      </c>
      <c r="I16" s="84" t="e">
        <f t="shared" ca="1" si="1"/>
        <v>#REF!</v>
      </c>
      <c r="J16" s="84" t="e">
        <f t="shared" ca="1" si="1"/>
        <v>#REF!</v>
      </c>
      <c r="K16" s="84" t="e">
        <f t="shared" ca="1" si="1"/>
        <v>#REF!</v>
      </c>
      <c r="L16" s="84" t="e">
        <f t="shared" ca="1" si="1"/>
        <v>#REF!</v>
      </c>
      <c r="M16" s="84" t="e">
        <f t="shared" ca="1" si="1"/>
        <v>#REF!</v>
      </c>
      <c r="N16" s="84" t="e">
        <f t="shared" ca="1" si="1"/>
        <v>#REF!</v>
      </c>
      <c r="O16" s="93" t="e">
        <f t="shared" ca="1" si="1"/>
        <v>#REF!</v>
      </c>
      <c r="P16" s="84" t="e">
        <f t="shared" ca="1" si="1"/>
        <v>#REF!</v>
      </c>
      <c r="Q16" s="84" t="e">
        <f t="shared" ca="1" si="1"/>
        <v>#REF!</v>
      </c>
      <c r="R16" s="84" t="e">
        <f t="shared" ca="1" si="2"/>
        <v>#REF!</v>
      </c>
      <c r="S16" s="84" t="e">
        <f t="shared" ca="1" si="2"/>
        <v>#REF!</v>
      </c>
      <c r="T16" s="84" t="e">
        <f t="shared" ca="1" si="2"/>
        <v>#REF!</v>
      </c>
      <c r="U16" s="94" t="e">
        <f t="shared" ca="1" si="2"/>
        <v>#REF!</v>
      </c>
      <c r="V16" s="84" t="e">
        <f t="shared" ca="1" si="2"/>
        <v>#REF!</v>
      </c>
      <c r="W16" s="84" t="e">
        <f t="shared" ca="1" si="2"/>
        <v>#REF!</v>
      </c>
      <c r="X16" s="84" t="e">
        <f t="shared" ca="1" si="2"/>
        <v>#REF!</v>
      </c>
      <c r="Y16" s="84" t="e">
        <f t="shared" ca="1" si="2"/>
        <v>#REF!</v>
      </c>
      <c r="Z16" s="87"/>
      <c r="AA16" s="85" t="e">
        <f>#REF!</f>
        <v>#REF!</v>
      </c>
      <c r="AB16" s="85" t="e">
        <f>#REF!</f>
        <v>#REF!</v>
      </c>
      <c r="AC16" s="85" t="e">
        <f>#REF!</f>
        <v>#REF!</v>
      </c>
      <c r="AD16" s="85" t="e">
        <f>#REF!</f>
        <v>#REF!</v>
      </c>
      <c r="AE16" s="85" t="e">
        <f>#REF!</f>
        <v>#REF!</v>
      </c>
      <c r="AF16" s="85" t="e">
        <f>#REF!</f>
        <v>#REF!</v>
      </c>
      <c r="AG16" s="85" t="e">
        <f>#REF!</f>
        <v>#REF!</v>
      </c>
      <c r="AH16" s="85" t="e">
        <f>#REF!</f>
        <v>#REF!</v>
      </c>
      <c r="AI16" s="85" t="e">
        <f>#REF!</f>
        <v>#REF!</v>
      </c>
      <c r="AJ16" s="93" t="e">
        <f>#REF!</f>
        <v>#REF!</v>
      </c>
      <c r="AK16" s="85" t="e">
        <f>#REF!</f>
        <v>#REF!</v>
      </c>
      <c r="AL16" s="85" t="e">
        <f>#REF!</f>
        <v>#REF!</v>
      </c>
      <c r="AM16" s="85" t="e">
        <f>#REF!</f>
        <v>#REF!</v>
      </c>
    </row>
    <row r="17" spans="2:39" s="86" customFormat="1" ht="21.65" customHeight="1">
      <c r="B17" s="92" t="e">
        <f t="shared" ca="1" si="1"/>
        <v>#REF!</v>
      </c>
      <c r="C17" s="84" t="e">
        <f t="shared" ca="1" si="1"/>
        <v>#REF!</v>
      </c>
      <c r="D17" s="84" t="e">
        <f t="shared" ca="1" si="1"/>
        <v>#REF!</v>
      </c>
      <c r="E17" s="84" t="e">
        <f t="shared" ca="1" si="1"/>
        <v>#REF!</v>
      </c>
      <c r="F17" s="84" t="e">
        <f t="shared" ca="1" si="1"/>
        <v>#REF!</v>
      </c>
      <c r="G17" s="84" t="e">
        <f t="shared" ca="1" si="1"/>
        <v>#REF!</v>
      </c>
      <c r="H17" s="84" t="e">
        <f t="shared" ca="1" si="1"/>
        <v>#REF!</v>
      </c>
      <c r="I17" s="84" t="e">
        <f t="shared" ca="1" si="1"/>
        <v>#REF!</v>
      </c>
      <c r="J17" s="84" t="e">
        <f t="shared" ca="1" si="1"/>
        <v>#REF!</v>
      </c>
      <c r="K17" s="84" t="e">
        <f t="shared" ca="1" si="1"/>
        <v>#REF!</v>
      </c>
      <c r="L17" s="84" t="e">
        <f t="shared" ca="1" si="1"/>
        <v>#REF!</v>
      </c>
      <c r="M17" s="84" t="e">
        <f t="shared" ca="1" si="1"/>
        <v>#REF!</v>
      </c>
      <c r="N17" s="84" t="e">
        <f t="shared" ca="1" si="1"/>
        <v>#REF!</v>
      </c>
      <c r="O17" s="93" t="e">
        <f t="shared" ca="1" si="1"/>
        <v>#REF!</v>
      </c>
      <c r="P17" s="84" t="e">
        <f t="shared" ca="1" si="1"/>
        <v>#REF!</v>
      </c>
      <c r="Q17" s="84" t="e">
        <f t="shared" ca="1" si="1"/>
        <v>#REF!</v>
      </c>
      <c r="R17" s="84" t="e">
        <f t="shared" ca="1" si="2"/>
        <v>#REF!</v>
      </c>
      <c r="S17" s="84" t="e">
        <f t="shared" ca="1" si="2"/>
        <v>#REF!</v>
      </c>
      <c r="T17" s="84" t="e">
        <f t="shared" ca="1" si="2"/>
        <v>#REF!</v>
      </c>
      <c r="U17" s="94" t="e">
        <f t="shared" ca="1" si="2"/>
        <v>#REF!</v>
      </c>
      <c r="V17" s="84" t="e">
        <f t="shared" ca="1" si="2"/>
        <v>#REF!</v>
      </c>
      <c r="W17" s="84" t="e">
        <f t="shared" ca="1" si="2"/>
        <v>#REF!</v>
      </c>
      <c r="X17" s="84" t="e">
        <f t="shared" ca="1" si="2"/>
        <v>#REF!</v>
      </c>
      <c r="Y17" s="84" t="e">
        <f t="shared" ca="1" si="2"/>
        <v>#REF!</v>
      </c>
      <c r="Z17" s="87"/>
      <c r="AA17" s="85" t="e">
        <f>#REF!</f>
        <v>#REF!</v>
      </c>
      <c r="AB17" s="85" t="e">
        <f>#REF!</f>
        <v>#REF!</v>
      </c>
      <c r="AC17" s="85" t="e">
        <f>#REF!</f>
        <v>#REF!</v>
      </c>
      <c r="AD17" s="85" t="e">
        <f>#REF!</f>
        <v>#REF!</v>
      </c>
      <c r="AE17" s="85" t="e">
        <f>#REF!</f>
        <v>#REF!</v>
      </c>
      <c r="AF17" s="85" t="e">
        <f>#REF!</f>
        <v>#REF!</v>
      </c>
      <c r="AG17" s="85" t="e">
        <f>#REF!</f>
        <v>#REF!</v>
      </c>
      <c r="AH17" s="85" t="e">
        <f>#REF!</f>
        <v>#REF!</v>
      </c>
      <c r="AI17" s="85" t="e">
        <f>#REF!</f>
        <v>#REF!</v>
      </c>
      <c r="AJ17" s="93" t="e">
        <f>#REF!</f>
        <v>#REF!</v>
      </c>
      <c r="AK17" s="85" t="e">
        <f>#REF!</f>
        <v>#REF!</v>
      </c>
      <c r="AL17" s="85" t="e">
        <f>#REF!</f>
        <v>#REF!</v>
      </c>
      <c r="AM17" s="85" t="e">
        <f>#REF!</f>
        <v>#REF!</v>
      </c>
    </row>
    <row r="18" spans="2:39" s="86" customFormat="1" ht="21.65" customHeight="1">
      <c r="B18" s="92" t="e">
        <f t="shared" ca="1" si="1"/>
        <v>#REF!</v>
      </c>
      <c r="C18" s="84" t="e">
        <f t="shared" ca="1" si="1"/>
        <v>#REF!</v>
      </c>
      <c r="D18" s="84" t="e">
        <f t="shared" ca="1" si="1"/>
        <v>#REF!</v>
      </c>
      <c r="E18" s="84" t="e">
        <f t="shared" ca="1" si="1"/>
        <v>#REF!</v>
      </c>
      <c r="F18" s="84" t="e">
        <f t="shared" ca="1" si="1"/>
        <v>#REF!</v>
      </c>
      <c r="G18" s="84" t="e">
        <f t="shared" ca="1" si="1"/>
        <v>#REF!</v>
      </c>
      <c r="H18" s="84" t="e">
        <f t="shared" ca="1" si="1"/>
        <v>#REF!</v>
      </c>
      <c r="I18" s="84" t="e">
        <f t="shared" ca="1" si="1"/>
        <v>#REF!</v>
      </c>
      <c r="J18" s="84" t="e">
        <f t="shared" ca="1" si="1"/>
        <v>#REF!</v>
      </c>
      <c r="K18" s="84" t="e">
        <f t="shared" ca="1" si="1"/>
        <v>#REF!</v>
      </c>
      <c r="L18" s="84" t="e">
        <f t="shared" ca="1" si="1"/>
        <v>#REF!</v>
      </c>
      <c r="M18" s="84" t="e">
        <f t="shared" ca="1" si="1"/>
        <v>#REF!</v>
      </c>
      <c r="N18" s="84" t="e">
        <f t="shared" ca="1" si="1"/>
        <v>#REF!</v>
      </c>
      <c r="O18" s="93" t="e">
        <f t="shared" ca="1" si="1"/>
        <v>#REF!</v>
      </c>
      <c r="P18" s="84" t="e">
        <f t="shared" ca="1" si="1"/>
        <v>#REF!</v>
      </c>
      <c r="Q18" s="84" t="e">
        <f t="shared" ca="1" si="1"/>
        <v>#REF!</v>
      </c>
      <c r="R18" s="84" t="e">
        <f t="shared" ca="1" si="2"/>
        <v>#REF!</v>
      </c>
      <c r="S18" s="84" t="e">
        <f t="shared" ca="1" si="2"/>
        <v>#REF!</v>
      </c>
      <c r="T18" s="84" t="e">
        <f t="shared" ca="1" si="2"/>
        <v>#REF!</v>
      </c>
      <c r="U18" s="94" t="e">
        <f t="shared" ca="1" si="2"/>
        <v>#REF!</v>
      </c>
      <c r="V18" s="84" t="e">
        <f t="shared" ca="1" si="2"/>
        <v>#REF!</v>
      </c>
      <c r="W18" s="84" t="e">
        <f t="shared" ca="1" si="2"/>
        <v>#REF!</v>
      </c>
      <c r="X18" s="84" t="e">
        <f t="shared" ca="1" si="2"/>
        <v>#REF!</v>
      </c>
      <c r="Y18" s="84" t="e">
        <f t="shared" ca="1" si="2"/>
        <v>#REF!</v>
      </c>
      <c r="Z18" s="87"/>
      <c r="AA18" s="85" t="e">
        <f>#REF!</f>
        <v>#REF!</v>
      </c>
      <c r="AB18" s="85" t="e">
        <f>#REF!</f>
        <v>#REF!</v>
      </c>
      <c r="AC18" s="85" t="e">
        <f>#REF!</f>
        <v>#REF!</v>
      </c>
      <c r="AD18" s="85" t="e">
        <f>#REF!</f>
        <v>#REF!</v>
      </c>
      <c r="AE18" s="85" t="e">
        <f>#REF!</f>
        <v>#REF!</v>
      </c>
      <c r="AF18" s="85" t="e">
        <f>#REF!</f>
        <v>#REF!</v>
      </c>
      <c r="AG18" s="85" t="e">
        <f>#REF!</f>
        <v>#REF!</v>
      </c>
      <c r="AH18" s="85" t="e">
        <f>#REF!</f>
        <v>#REF!</v>
      </c>
      <c r="AI18" s="85" t="e">
        <f>#REF!</f>
        <v>#REF!</v>
      </c>
      <c r="AJ18" s="93" t="e">
        <f>#REF!</f>
        <v>#REF!</v>
      </c>
      <c r="AK18" s="85" t="e">
        <f>#REF!</f>
        <v>#REF!</v>
      </c>
      <c r="AL18" s="85" t="e">
        <f>#REF!</f>
        <v>#REF!</v>
      </c>
      <c r="AM18" s="85" t="e">
        <f>#REF!</f>
        <v>#REF!</v>
      </c>
    </row>
    <row r="19" spans="2:39" s="86" customFormat="1" ht="21.65" customHeight="1">
      <c r="B19" s="92" t="e">
        <f t="shared" ca="1" si="1"/>
        <v>#REF!</v>
      </c>
      <c r="C19" s="84" t="e">
        <f t="shared" ca="1" si="1"/>
        <v>#REF!</v>
      </c>
      <c r="D19" s="84" t="e">
        <f t="shared" ca="1" si="1"/>
        <v>#REF!</v>
      </c>
      <c r="E19" s="84" t="e">
        <f t="shared" ca="1" si="1"/>
        <v>#REF!</v>
      </c>
      <c r="F19" s="84" t="e">
        <f t="shared" ca="1" si="1"/>
        <v>#REF!</v>
      </c>
      <c r="G19" s="84" t="e">
        <f t="shared" ca="1" si="1"/>
        <v>#REF!</v>
      </c>
      <c r="H19" s="84" t="e">
        <f t="shared" ca="1" si="1"/>
        <v>#REF!</v>
      </c>
      <c r="I19" s="84" t="e">
        <f t="shared" ca="1" si="1"/>
        <v>#REF!</v>
      </c>
      <c r="J19" s="84" t="e">
        <f t="shared" ca="1" si="1"/>
        <v>#REF!</v>
      </c>
      <c r="K19" s="84" t="e">
        <f t="shared" ca="1" si="1"/>
        <v>#REF!</v>
      </c>
      <c r="L19" s="84" t="e">
        <f t="shared" ca="1" si="1"/>
        <v>#REF!</v>
      </c>
      <c r="M19" s="84" t="e">
        <f t="shared" ca="1" si="1"/>
        <v>#REF!</v>
      </c>
      <c r="N19" s="84" t="e">
        <f t="shared" ca="1" si="1"/>
        <v>#REF!</v>
      </c>
      <c r="O19" s="93" t="e">
        <f t="shared" ca="1" si="1"/>
        <v>#REF!</v>
      </c>
      <c r="P19" s="84" t="e">
        <f t="shared" ca="1" si="1"/>
        <v>#REF!</v>
      </c>
      <c r="Q19" s="84" t="e">
        <f t="shared" ca="1" si="1"/>
        <v>#REF!</v>
      </c>
      <c r="R19" s="84" t="e">
        <f t="shared" ca="1" si="2"/>
        <v>#REF!</v>
      </c>
      <c r="S19" s="84" t="e">
        <f t="shared" ca="1" si="2"/>
        <v>#REF!</v>
      </c>
      <c r="T19" s="84" t="e">
        <f t="shared" ca="1" si="2"/>
        <v>#REF!</v>
      </c>
      <c r="U19" s="94" t="e">
        <f t="shared" ca="1" si="2"/>
        <v>#REF!</v>
      </c>
      <c r="V19" s="84" t="e">
        <f t="shared" ca="1" si="2"/>
        <v>#REF!</v>
      </c>
      <c r="W19" s="84" t="e">
        <f t="shared" ca="1" si="2"/>
        <v>#REF!</v>
      </c>
      <c r="X19" s="84" t="e">
        <f t="shared" ca="1" si="2"/>
        <v>#REF!</v>
      </c>
      <c r="Y19" s="84" t="e">
        <f t="shared" ca="1" si="2"/>
        <v>#REF!</v>
      </c>
      <c r="Z19" s="87"/>
      <c r="AA19" s="85" t="e">
        <f>#REF!</f>
        <v>#REF!</v>
      </c>
      <c r="AB19" s="85" t="e">
        <f>#REF!</f>
        <v>#REF!</v>
      </c>
      <c r="AC19" s="85" t="e">
        <f>#REF!</f>
        <v>#REF!</v>
      </c>
      <c r="AD19" s="85" t="e">
        <f>#REF!</f>
        <v>#REF!</v>
      </c>
      <c r="AE19" s="85" t="e">
        <f>#REF!</f>
        <v>#REF!</v>
      </c>
      <c r="AF19" s="85" t="e">
        <f>#REF!</f>
        <v>#REF!</v>
      </c>
      <c r="AG19" s="85" t="e">
        <f>#REF!</f>
        <v>#REF!</v>
      </c>
      <c r="AH19" s="85" t="e">
        <f>#REF!</f>
        <v>#REF!</v>
      </c>
      <c r="AI19" s="85" t="e">
        <f>#REF!</f>
        <v>#REF!</v>
      </c>
      <c r="AJ19" s="93" t="e">
        <f>#REF!</f>
        <v>#REF!</v>
      </c>
      <c r="AK19" s="85" t="e">
        <f>#REF!</f>
        <v>#REF!</v>
      </c>
      <c r="AL19" s="85" t="e">
        <f>#REF!</f>
        <v>#REF!</v>
      </c>
      <c r="AM19" s="85" t="e">
        <f>#REF!</f>
        <v>#REF!</v>
      </c>
    </row>
    <row r="20" spans="2:39" s="86" customFormat="1" ht="21.65" customHeight="1">
      <c r="B20" s="92" t="e">
        <f t="shared" ca="1" si="1"/>
        <v>#REF!</v>
      </c>
      <c r="C20" s="84" t="e">
        <f t="shared" ca="1" si="1"/>
        <v>#REF!</v>
      </c>
      <c r="D20" s="84" t="e">
        <f t="shared" ca="1" si="1"/>
        <v>#REF!</v>
      </c>
      <c r="E20" s="84" t="e">
        <f t="shared" ca="1" si="1"/>
        <v>#REF!</v>
      </c>
      <c r="F20" s="84" t="e">
        <f t="shared" ca="1" si="1"/>
        <v>#REF!</v>
      </c>
      <c r="G20" s="84" t="e">
        <f t="shared" ca="1" si="1"/>
        <v>#REF!</v>
      </c>
      <c r="H20" s="84" t="e">
        <f t="shared" ca="1" si="1"/>
        <v>#REF!</v>
      </c>
      <c r="I20" s="84" t="e">
        <f t="shared" ca="1" si="1"/>
        <v>#REF!</v>
      </c>
      <c r="J20" s="84" t="e">
        <f t="shared" ca="1" si="1"/>
        <v>#REF!</v>
      </c>
      <c r="K20" s="84" t="e">
        <f t="shared" ca="1" si="1"/>
        <v>#REF!</v>
      </c>
      <c r="L20" s="84" t="e">
        <f t="shared" ca="1" si="1"/>
        <v>#REF!</v>
      </c>
      <c r="M20" s="84" t="e">
        <f t="shared" ca="1" si="1"/>
        <v>#REF!</v>
      </c>
      <c r="N20" s="84" t="e">
        <f t="shared" ca="1" si="1"/>
        <v>#REF!</v>
      </c>
      <c r="O20" s="93" t="e">
        <f t="shared" ca="1" si="1"/>
        <v>#REF!</v>
      </c>
      <c r="P20" s="84" t="e">
        <f t="shared" ca="1" si="1"/>
        <v>#REF!</v>
      </c>
      <c r="Q20" s="84" t="e">
        <f t="shared" ca="1" si="1"/>
        <v>#REF!</v>
      </c>
      <c r="R20" s="84" t="e">
        <f t="shared" ca="1" si="2"/>
        <v>#REF!</v>
      </c>
      <c r="S20" s="84" t="e">
        <f t="shared" ca="1" si="2"/>
        <v>#REF!</v>
      </c>
      <c r="T20" s="84" t="e">
        <f t="shared" ca="1" si="2"/>
        <v>#REF!</v>
      </c>
      <c r="U20" s="94" t="e">
        <f t="shared" ca="1" si="2"/>
        <v>#REF!</v>
      </c>
      <c r="V20" s="84" t="e">
        <f t="shared" ca="1" si="2"/>
        <v>#REF!</v>
      </c>
      <c r="W20" s="84" t="e">
        <f t="shared" ca="1" si="2"/>
        <v>#REF!</v>
      </c>
      <c r="X20" s="84" t="e">
        <f t="shared" ca="1" si="2"/>
        <v>#REF!</v>
      </c>
      <c r="Y20" s="84" t="e">
        <f t="shared" ca="1" si="2"/>
        <v>#REF!</v>
      </c>
      <c r="Z20" s="87"/>
      <c r="AA20" s="85" t="e">
        <f>#REF!</f>
        <v>#REF!</v>
      </c>
      <c r="AB20" s="85" t="e">
        <f>#REF!</f>
        <v>#REF!</v>
      </c>
      <c r="AC20" s="85" t="e">
        <f>#REF!</f>
        <v>#REF!</v>
      </c>
      <c r="AD20" s="85" t="e">
        <f>#REF!</f>
        <v>#REF!</v>
      </c>
      <c r="AE20" s="85" t="e">
        <f>#REF!</f>
        <v>#REF!</v>
      </c>
      <c r="AF20" s="85" t="e">
        <f>#REF!</f>
        <v>#REF!</v>
      </c>
      <c r="AG20" s="85" t="e">
        <f>#REF!</f>
        <v>#REF!</v>
      </c>
      <c r="AH20" s="85" t="e">
        <f>#REF!</f>
        <v>#REF!</v>
      </c>
      <c r="AI20" s="85" t="e">
        <f>#REF!</f>
        <v>#REF!</v>
      </c>
      <c r="AJ20" s="93" t="e">
        <f>#REF!</f>
        <v>#REF!</v>
      </c>
      <c r="AK20" s="85" t="e">
        <f>#REF!</f>
        <v>#REF!</v>
      </c>
      <c r="AL20" s="85" t="e">
        <f>#REF!</f>
        <v>#REF!</v>
      </c>
      <c r="AM20" s="85" t="e">
        <f>#REF!</f>
        <v>#REF!</v>
      </c>
    </row>
    <row r="21" spans="2:39" s="86" customFormat="1" ht="21.65" customHeight="1">
      <c r="B21" s="92" t="e">
        <f t="shared" ca="1" si="1"/>
        <v>#REF!</v>
      </c>
      <c r="C21" s="84" t="e">
        <f t="shared" ca="1" si="1"/>
        <v>#REF!</v>
      </c>
      <c r="D21" s="84" t="e">
        <f t="shared" ca="1" si="1"/>
        <v>#REF!</v>
      </c>
      <c r="E21" s="84" t="e">
        <f t="shared" ca="1" si="1"/>
        <v>#REF!</v>
      </c>
      <c r="F21" s="84" t="e">
        <f t="shared" ca="1" si="1"/>
        <v>#REF!</v>
      </c>
      <c r="G21" s="84" t="e">
        <f t="shared" ca="1" si="1"/>
        <v>#REF!</v>
      </c>
      <c r="H21" s="84" t="e">
        <f t="shared" ca="1" si="1"/>
        <v>#REF!</v>
      </c>
      <c r="I21" s="84" t="e">
        <f t="shared" ca="1" si="1"/>
        <v>#REF!</v>
      </c>
      <c r="J21" s="84" t="e">
        <f t="shared" ca="1" si="1"/>
        <v>#REF!</v>
      </c>
      <c r="K21" s="84" t="e">
        <f t="shared" ca="1" si="1"/>
        <v>#REF!</v>
      </c>
      <c r="L21" s="84" t="e">
        <f t="shared" ca="1" si="1"/>
        <v>#REF!</v>
      </c>
      <c r="M21" s="84" t="e">
        <f t="shared" ca="1" si="1"/>
        <v>#REF!</v>
      </c>
      <c r="N21" s="84" t="e">
        <f t="shared" ca="1" si="1"/>
        <v>#REF!</v>
      </c>
      <c r="O21" s="93" t="e">
        <f t="shared" ca="1" si="1"/>
        <v>#REF!</v>
      </c>
      <c r="P21" s="84" t="e">
        <f t="shared" ca="1" si="1"/>
        <v>#REF!</v>
      </c>
      <c r="Q21" s="84" t="e">
        <f t="shared" ref="Q21:Q34" ca="1" si="3">IF($AC21=0,"",INDIRECT("①申請書兼請求書!"&amp;Q$3))</f>
        <v>#REF!</v>
      </c>
      <c r="R21" s="84" t="e">
        <f t="shared" ca="1" si="2"/>
        <v>#REF!</v>
      </c>
      <c r="S21" s="84" t="e">
        <f t="shared" ca="1" si="2"/>
        <v>#REF!</v>
      </c>
      <c r="T21" s="84" t="e">
        <f t="shared" ca="1" si="2"/>
        <v>#REF!</v>
      </c>
      <c r="U21" s="94" t="e">
        <f t="shared" ca="1" si="2"/>
        <v>#REF!</v>
      </c>
      <c r="V21" s="84" t="e">
        <f t="shared" ca="1" si="2"/>
        <v>#REF!</v>
      </c>
      <c r="W21" s="84" t="e">
        <f t="shared" ca="1" si="2"/>
        <v>#REF!</v>
      </c>
      <c r="X21" s="84" t="e">
        <f t="shared" ca="1" si="2"/>
        <v>#REF!</v>
      </c>
      <c r="Y21" s="84" t="e">
        <f t="shared" ca="1" si="2"/>
        <v>#REF!</v>
      </c>
      <c r="Z21" s="87"/>
      <c r="AA21" s="85" t="e">
        <f>#REF!</f>
        <v>#REF!</v>
      </c>
      <c r="AB21" s="85" t="e">
        <f>#REF!</f>
        <v>#REF!</v>
      </c>
      <c r="AC21" s="85" t="e">
        <f>#REF!</f>
        <v>#REF!</v>
      </c>
      <c r="AD21" s="85" t="e">
        <f>#REF!</f>
        <v>#REF!</v>
      </c>
      <c r="AE21" s="85" t="e">
        <f>#REF!</f>
        <v>#REF!</v>
      </c>
      <c r="AF21" s="85" t="e">
        <f>#REF!</f>
        <v>#REF!</v>
      </c>
      <c r="AG21" s="85" t="e">
        <f>#REF!</f>
        <v>#REF!</v>
      </c>
      <c r="AH21" s="85" t="e">
        <f>#REF!</f>
        <v>#REF!</v>
      </c>
      <c r="AI21" s="85" t="e">
        <f>#REF!</f>
        <v>#REF!</v>
      </c>
      <c r="AJ21" s="93" t="e">
        <f>#REF!</f>
        <v>#REF!</v>
      </c>
      <c r="AK21" s="85" t="e">
        <f>#REF!</f>
        <v>#REF!</v>
      </c>
      <c r="AL21" s="85" t="e">
        <f>#REF!</f>
        <v>#REF!</v>
      </c>
      <c r="AM21" s="85" t="e">
        <f>#REF!</f>
        <v>#REF!</v>
      </c>
    </row>
    <row r="22" spans="2:39" s="86" customFormat="1" ht="21.65" customHeight="1">
      <c r="B22" s="92" t="e">
        <f t="shared" ref="B22:P34" ca="1" si="4">IF($AC22=0,"",INDIRECT("①申請書兼請求書!"&amp;B$3))</f>
        <v>#REF!</v>
      </c>
      <c r="C22" s="84" t="e">
        <f t="shared" ca="1" si="4"/>
        <v>#REF!</v>
      </c>
      <c r="D22" s="84" t="e">
        <f t="shared" ca="1" si="4"/>
        <v>#REF!</v>
      </c>
      <c r="E22" s="84" t="e">
        <f t="shared" ca="1" si="4"/>
        <v>#REF!</v>
      </c>
      <c r="F22" s="84" t="e">
        <f t="shared" ca="1" si="4"/>
        <v>#REF!</v>
      </c>
      <c r="G22" s="84" t="e">
        <f t="shared" ca="1" si="4"/>
        <v>#REF!</v>
      </c>
      <c r="H22" s="84" t="e">
        <f t="shared" ca="1" si="4"/>
        <v>#REF!</v>
      </c>
      <c r="I22" s="84" t="e">
        <f t="shared" ca="1" si="4"/>
        <v>#REF!</v>
      </c>
      <c r="J22" s="84" t="e">
        <f t="shared" ca="1" si="4"/>
        <v>#REF!</v>
      </c>
      <c r="K22" s="84" t="e">
        <f t="shared" ca="1" si="4"/>
        <v>#REF!</v>
      </c>
      <c r="L22" s="84" t="e">
        <f t="shared" ca="1" si="4"/>
        <v>#REF!</v>
      </c>
      <c r="M22" s="84" t="e">
        <f t="shared" ca="1" si="4"/>
        <v>#REF!</v>
      </c>
      <c r="N22" s="84" t="e">
        <f t="shared" ca="1" si="4"/>
        <v>#REF!</v>
      </c>
      <c r="O22" s="93" t="e">
        <f t="shared" ca="1" si="4"/>
        <v>#REF!</v>
      </c>
      <c r="P22" s="84" t="e">
        <f t="shared" ca="1" si="4"/>
        <v>#REF!</v>
      </c>
      <c r="Q22" s="84" t="e">
        <f t="shared" ca="1" si="3"/>
        <v>#REF!</v>
      </c>
      <c r="R22" s="84" t="e">
        <f t="shared" ca="1" si="2"/>
        <v>#REF!</v>
      </c>
      <c r="S22" s="84" t="e">
        <f t="shared" ca="1" si="2"/>
        <v>#REF!</v>
      </c>
      <c r="T22" s="84" t="e">
        <f t="shared" ca="1" si="2"/>
        <v>#REF!</v>
      </c>
      <c r="U22" s="94" t="e">
        <f t="shared" ca="1" si="2"/>
        <v>#REF!</v>
      </c>
      <c r="V22" s="84" t="e">
        <f t="shared" ca="1" si="2"/>
        <v>#REF!</v>
      </c>
      <c r="W22" s="84" t="e">
        <f t="shared" ca="1" si="2"/>
        <v>#REF!</v>
      </c>
      <c r="X22" s="84" t="e">
        <f t="shared" ca="1" si="2"/>
        <v>#REF!</v>
      </c>
      <c r="Y22" s="84" t="e">
        <f t="shared" ca="1" si="2"/>
        <v>#REF!</v>
      </c>
      <c r="Z22" s="87"/>
      <c r="AA22" s="85" t="e">
        <f>#REF!</f>
        <v>#REF!</v>
      </c>
      <c r="AB22" s="85" t="e">
        <f>#REF!</f>
        <v>#REF!</v>
      </c>
      <c r="AC22" s="85" t="e">
        <f>#REF!</f>
        <v>#REF!</v>
      </c>
      <c r="AD22" s="85" t="e">
        <f>#REF!</f>
        <v>#REF!</v>
      </c>
      <c r="AE22" s="85" t="e">
        <f>#REF!</f>
        <v>#REF!</v>
      </c>
      <c r="AF22" s="85" t="e">
        <f>#REF!</f>
        <v>#REF!</v>
      </c>
      <c r="AG22" s="85" t="e">
        <f>#REF!</f>
        <v>#REF!</v>
      </c>
      <c r="AH22" s="85" t="e">
        <f>#REF!</f>
        <v>#REF!</v>
      </c>
      <c r="AI22" s="85" t="e">
        <f>#REF!</f>
        <v>#REF!</v>
      </c>
      <c r="AJ22" s="93" t="e">
        <f>#REF!</f>
        <v>#REF!</v>
      </c>
      <c r="AK22" s="85" t="e">
        <f>#REF!</f>
        <v>#REF!</v>
      </c>
      <c r="AL22" s="85" t="e">
        <f>#REF!</f>
        <v>#REF!</v>
      </c>
      <c r="AM22" s="85" t="e">
        <f>#REF!</f>
        <v>#REF!</v>
      </c>
    </row>
    <row r="23" spans="2:39" s="86" customFormat="1" ht="21.65" customHeight="1">
      <c r="B23" s="92" t="e">
        <f t="shared" ca="1" si="4"/>
        <v>#REF!</v>
      </c>
      <c r="C23" s="84" t="e">
        <f t="shared" ca="1" si="4"/>
        <v>#REF!</v>
      </c>
      <c r="D23" s="84" t="e">
        <f t="shared" ca="1" si="4"/>
        <v>#REF!</v>
      </c>
      <c r="E23" s="84" t="e">
        <f t="shared" ca="1" si="4"/>
        <v>#REF!</v>
      </c>
      <c r="F23" s="84" t="e">
        <f t="shared" ca="1" si="4"/>
        <v>#REF!</v>
      </c>
      <c r="G23" s="84" t="e">
        <f t="shared" ca="1" si="4"/>
        <v>#REF!</v>
      </c>
      <c r="H23" s="84" t="e">
        <f t="shared" ca="1" si="4"/>
        <v>#REF!</v>
      </c>
      <c r="I23" s="84" t="e">
        <f t="shared" ca="1" si="4"/>
        <v>#REF!</v>
      </c>
      <c r="J23" s="84" t="e">
        <f t="shared" ca="1" si="4"/>
        <v>#REF!</v>
      </c>
      <c r="K23" s="84" t="e">
        <f t="shared" ca="1" si="4"/>
        <v>#REF!</v>
      </c>
      <c r="L23" s="84" t="e">
        <f t="shared" ca="1" si="4"/>
        <v>#REF!</v>
      </c>
      <c r="M23" s="84" t="e">
        <f t="shared" ca="1" si="4"/>
        <v>#REF!</v>
      </c>
      <c r="N23" s="84" t="e">
        <f t="shared" ca="1" si="4"/>
        <v>#REF!</v>
      </c>
      <c r="O23" s="93" t="e">
        <f t="shared" ca="1" si="4"/>
        <v>#REF!</v>
      </c>
      <c r="P23" s="84" t="e">
        <f t="shared" ca="1" si="4"/>
        <v>#REF!</v>
      </c>
      <c r="Q23" s="84" t="e">
        <f t="shared" ca="1" si="3"/>
        <v>#REF!</v>
      </c>
      <c r="R23" s="84" t="e">
        <f t="shared" ca="1" si="2"/>
        <v>#REF!</v>
      </c>
      <c r="S23" s="84" t="e">
        <f t="shared" ca="1" si="2"/>
        <v>#REF!</v>
      </c>
      <c r="T23" s="84" t="e">
        <f t="shared" ca="1" si="2"/>
        <v>#REF!</v>
      </c>
      <c r="U23" s="94" t="e">
        <f t="shared" ca="1" si="2"/>
        <v>#REF!</v>
      </c>
      <c r="V23" s="84" t="e">
        <f t="shared" ca="1" si="2"/>
        <v>#REF!</v>
      </c>
      <c r="W23" s="84" t="e">
        <f t="shared" ca="1" si="2"/>
        <v>#REF!</v>
      </c>
      <c r="X23" s="84" t="e">
        <f t="shared" ca="1" si="2"/>
        <v>#REF!</v>
      </c>
      <c r="Y23" s="84" t="e">
        <f t="shared" ca="1" si="2"/>
        <v>#REF!</v>
      </c>
      <c r="Z23" s="87"/>
      <c r="AA23" s="85" t="e">
        <f>#REF!</f>
        <v>#REF!</v>
      </c>
      <c r="AB23" s="85" t="e">
        <f>#REF!</f>
        <v>#REF!</v>
      </c>
      <c r="AC23" s="85" t="e">
        <f>#REF!</f>
        <v>#REF!</v>
      </c>
      <c r="AD23" s="85" t="e">
        <f>#REF!</f>
        <v>#REF!</v>
      </c>
      <c r="AE23" s="85" t="e">
        <f>#REF!</f>
        <v>#REF!</v>
      </c>
      <c r="AF23" s="85" t="e">
        <f>#REF!</f>
        <v>#REF!</v>
      </c>
      <c r="AG23" s="85" t="e">
        <f>#REF!</f>
        <v>#REF!</v>
      </c>
      <c r="AH23" s="85" t="e">
        <f>#REF!</f>
        <v>#REF!</v>
      </c>
      <c r="AI23" s="85" t="e">
        <f>#REF!</f>
        <v>#REF!</v>
      </c>
      <c r="AJ23" s="93" t="e">
        <f>#REF!</f>
        <v>#REF!</v>
      </c>
      <c r="AK23" s="85" t="e">
        <f>#REF!</f>
        <v>#REF!</v>
      </c>
      <c r="AL23" s="85" t="e">
        <f>#REF!</f>
        <v>#REF!</v>
      </c>
      <c r="AM23" s="85" t="e">
        <f>#REF!</f>
        <v>#REF!</v>
      </c>
    </row>
    <row r="24" spans="2:39" s="86" customFormat="1" ht="21.65" customHeight="1">
      <c r="B24" s="92" t="e">
        <f t="shared" ca="1" si="4"/>
        <v>#REF!</v>
      </c>
      <c r="C24" s="84" t="e">
        <f t="shared" ca="1" si="4"/>
        <v>#REF!</v>
      </c>
      <c r="D24" s="84" t="e">
        <f t="shared" ca="1" si="4"/>
        <v>#REF!</v>
      </c>
      <c r="E24" s="84" t="e">
        <f t="shared" ca="1" si="4"/>
        <v>#REF!</v>
      </c>
      <c r="F24" s="84" t="e">
        <f t="shared" ca="1" si="4"/>
        <v>#REF!</v>
      </c>
      <c r="G24" s="84" t="e">
        <f t="shared" ca="1" si="4"/>
        <v>#REF!</v>
      </c>
      <c r="H24" s="84" t="e">
        <f t="shared" ca="1" si="4"/>
        <v>#REF!</v>
      </c>
      <c r="I24" s="84" t="e">
        <f t="shared" ca="1" si="4"/>
        <v>#REF!</v>
      </c>
      <c r="J24" s="84" t="e">
        <f t="shared" ca="1" si="4"/>
        <v>#REF!</v>
      </c>
      <c r="K24" s="84" t="e">
        <f t="shared" ca="1" si="4"/>
        <v>#REF!</v>
      </c>
      <c r="L24" s="84" t="e">
        <f t="shared" ca="1" si="4"/>
        <v>#REF!</v>
      </c>
      <c r="M24" s="84" t="e">
        <f t="shared" ca="1" si="4"/>
        <v>#REF!</v>
      </c>
      <c r="N24" s="84" t="e">
        <f t="shared" ca="1" si="4"/>
        <v>#REF!</v>
      </c>
      <c r="O24" s="93" t="e">
        <f t="shared" ca="1" si="4"/>
        <v>#REF!</v>
      </c>
      <c r="P24" s="84" t="e">
        <f t="shared" ca="1" si="4"/>
        <v>#REF!</v>
      </c>
      <c r="Q24" s="84" t="e">
        <f t="shared" ca="1" si="3"/>
        <v>#REF!</v>
      </c>
      <c r="R24" s="84" t="e">
        <f t="shared" ca="1" si="2"/>
        <v>#REF!</v>
      </c>
      <c r="S24" s="84" t="e">
        <f t="shared" ca="1" si="2"/>
        <v>#REF!</v>
      </c>
      <c r="T24" s="84" t="e">
        <f t="shared" ca="1" si="2"/>
        <v>#REF!</v>
      </c>
      <c r="U24" s="94" t="e">
        <f t="shared" ca="1" si="2"/>
        <v>#REF!</v>
      </c>
      <c r="V24" s="84" t="e">
        <f t="shared" ca="1" si="2"/>
        <v>#REF!</v>
      </c>
      <c r="W24" s="84" t="e">
        <f t="shared" ca="1" si="2"/>
        <v>#REF!</v>
      </c>
      <c r="X24" s="84" t="e">
        <f t="shared" ca="1" si="2"/>
        <v>#REF!</v>
      </c>
      <c r="Y24" s="84" t="e">
        <f t="shared" ca="1" si="2"/>
        <v>#REF!</v>
      </c>
      <c r="Z24" s="87"/>
      <c r="AA24" s="85" t="e">
        <f>#REF!</f>
        <v>#REF!</v>
      </c>
      <c r="AB24" s="85" t="e">
        <f>#REF!</f>
        <v>#REF!</v>
      </c>
      <c r="AC24" s="85" t="e">
        <f>#REF!</f>
        <v>#REF!</v>
      </c>
      <c r="AD24" s="85" t="e">
        <f>#REF!</f>
        <v>#REF!</v>
      </c>
      <c r="AE24" s="85" t="e">
        <f>#REF!</f>
        <v>#REF!</v>
      </c>
      <c r="AF24" s="85" t="e">
        <f>#REF!</f>
        <v>#REF!</v>
      </c>
      <c r="AG24" s="85" t="e">
        <f>#REF!</f>
        <v>#REF!</v>
      </c>
      <c r="AH24" s="85" t="e">
        <f>#REF!</f>
        <v>#REF!</v>
      </c>
      <c r="AI24" s="85" t="e">
        <f>#REF!</f>
        <v>#REF!</v>
      </c>
      <c r="AJ24" s="93" t="e">
        <f>#REF!</f>
        <v>#REF!</v>
      </c>
      <c r="AK24" s="85" t="e">
        <f>#REF!</f>
        <v>#REF!</v>
      </c>
      <c r="AL24" s="85" t="e">
        <f>#REF!</f>
        <v>#REF!</v>
      </c>
      <c r="AM24" s="85" t="e">
        <f>#REF!</f>
        <v>#REF!</v>
      </c>
    </row>
    <row r="25" spans="2:39" s="86" customFormat="1" ht="21.65" customHeight="1">
      <c r="B25" s="92" t="e">
        <f t="shared" ca="1" si="4"/>
        <v>#REF!</v>
      </c>
      <c r="C25" s="84" t="e">
        <f t="shared" ca="1" si="4"/>
        <v>#REF!</v>
      </c>
      <c r="D25" s="84" t="e">
        <f t="shared" ca="1" si="4"/>
        <v>#REF!</v>
      </c>
      <c r="E25" s="84" t="e">
        <f t="shared" ca="1" si="4"/>
        <v>#REF!</v>
      </c>
      <c r="F25" s="84" t="e">
        <f t="shared" ca="1" si="4"/>
        <v>#REF!</v>
      </c>
      <c r="G25" s="84" t="e">
        <f t="shared" ca="1" si="4"/>
        <v>#REF!</v>
      </c>
      <c r="H25" s="84" t="e">
        <f t="shared" ca="1" si="4"/>
        <v>#REF!</v>
      </c>
      <c r="I25" s="84" t="e">
        <f t="shared" ca="1" si="4"/>
        <v>#REF!</v>
      </c>
      <c r="J25" s="84" t="e">
        <f t="shared" ca="1" si="4"/>
        <v>#REF!</v>
      </c>
      <c r="K25" s="84" t="e">
        <f t="shared" ca="1" si="4"/>
        <v>#REF!</v>
      </c>
      <c r="L25" s="84" t="e">
        <f t="shared" ca="1" si="4"/>
        <v>#REF!</v>
      </c>
      <c r="M25" s="84" t="e">
        <f t="shared" ca="1" si="4"/>
        <v>#REF!</v>
      </c>
      <c r="N25" s="84" t="e">
        <f t="shared" ca="1" si="4"/>
        <v>#REF!</v>
      </c>
      <c r="O25" s="93" t="e">
        <f t="shared" ca="1" si="4"/>
        <v>#REF!</v>
      </c>
      <c r="P25" s="84" t="e">
        <f t="shared" ca="1" si="4"/>
        <v>#REF!</v>
      </c>
      <c r="Q25" s="84" t="e">
        <f t="shared" ca="1" si="3"/>
        <v>#REF!</v>
      </c>
      <c r="R25" s="84" t="e">
        <f t="shared" ca="1" si="2"/>
        <v>#REF!</v>
      </c>
      <c r="S25" s="84" t="e">
        <f t="shared" ca="1" si="2"/>
        <v>#REF!</v>
      </c>
      <c r="T25" s="84" t="e">
        <f t="shared" ca="1" si="2"/>
        <v>#REF!</v>
      </c>
      <c r="U25" s="94" t="e">
        <f t="shared" ca="1" si="2"/>
        <v>#REF!</v>
      </c>
      <c r="V25" s="84" t="e">
        <f t="shared" ca="1" si="2"/>
        <v>#REF!</v>
      </c>
      <c r="W25" s="84" t="e">
        <f t="shared" ca="1" si="2"/>
        <v>#REF!</v>
      </c>
      <c r="X25" s="84" t="e">
        <f t="shared" ca="1" si="2"/>
        <v>#REF!</v>
      </c>
      <c r="Y25" s="84" t="e">
        <f t="shared" ca="1" si="2"/>
        <v>#REF!</v>
      </c>
      <c r="Z25" s="87"/>
      <c r="AA25" s="85" t="e">
        <f>#REF!</f>
        <v>#REF!</v>
      </c>
      <c r="AB25" s="85" t="e">
        <f>#REF!</f>
        <v>#REF!</v>
      </c>
      <c r="AC25" s="85" t="e">
        <f>#REF!</f>
        <v>#REF!</v>
      </c>
      <c r="AD25" s="85" t="e">
        <f>#REF!</f>
        <v>#REF!</v>
      </c>
      <c r="AE25" s="85" t="e">
        <f>#REF!</f>
        <v>#REF!</v>
      </c>
      <c r="AF25" s="85" t="e">
        <f>#REF!</f>
        <v>#REF!</v>
      </c>
      <c r="AG25" s="85" t="e">
        <f>#REF!</f>
        <v>#REF!</v>
      </c>
      <c r="AH25" s="85" t="e">
        <f>#REF!</f>
        <v>#REF!</v>
      </c>
      <c r="AI25" s="85" t="e">
        <f>#REF!</f>
        <v>#REF!</v>
      </c>
      <c r="AJ25" s="93" t="e">
        <f>#REF!</f>
        <v>#REF!</v>
      </c>
      <c r="AK25" s="85" t="e">
        <f>#REF!</f>
        <v>#REF!</v>
      </c>
      <c r="AL25" s="85" t="e">
        <f>#REF!</f>
        <v>#REF!</v>
      </c>
      <c r="AM25" s="85" t="e">
        <f>#REF!</f>
        <v>#REF!</v>
      </c>
    </row>
    <row r="26" spans="2:39" s="86" customFormat="1" ht="21.65" customHeight="1">
      <c r="B26" s="92" t="e">
        <f t="shared" ca="1" si="4"/>
        <v>#REF!</v>
      </c>
      <c r="C26" s="84" t="e">
        <f t="shared" ca="1" si="4"/>
        <v>#REF!</v>
      </c>
      <c r="D26" s="84" t="e">
        <f t="shared" ca="1" si="4"/>
        <v>#REF!</v>
      </c>
      <c r="E26" s="84" t="e">
        <f t="shared" ca="1" si="4"/>
        <v>#REF!</v>
      </c>
      <c r="F26" s="84" t="e">
        <f t="shared" ca="1" si="4"/>
        <v>#REF!</v>
      </c>
      <c r="G26" s="84" t="e">
        <f t="shared" ca="1" si="4"/>
        <v>#REF!</v>
      </c>
      <c r="H26" s="84" t="e">
        <f t="shared" ca="1" si="4"/>
        <v>#REF!</v>
      </c>
      <c r="I26" s="84" t="e">
        <f t="shared" ca="1" si="4"/>
        <v>#REF!</v>
      </c>
      <c r="J26" s="84" t="e">
        <f t="shared" ca="1" si="4"/>
        <v>#REF!</v>
      </c>
      <c r="K26" s="84" t="e">
        <f t="shared" ca="1" si="4"/>
        <v>#REF!</v>
      </c>
      <c r="L26" s="84" t="e">
        <f t="shared" ca="1" si="4"/>
        <v>#REF!</v>
      </c>
      <c r="M26" s="84" t="e">
        <f t="shared" ca="1" si="4"/>
        <v>#REF!</v>
      </c>
      <c r="N26" s="84" t="e">
        <f t="shared" ca="1" si="4"/>
        <v>#REF!</v>
      </c>
      <c r="O26" s="93" t="e">
        <f t="shared" ca="1" si="4"/>
        <v>#REF!</v>
      </c>
      <c r="P26" s="84" t="e">
        <f t="shared" ca="1" si="4"/>
        <v>#REF!</v>
      </c>
      <c r="Q26" s="84" t="e">
        <f t="shared" ca="1" si="3"/>
        <v>#REF!</v>
      </c>
      <c r="R26" s="84" t="e">
        <f t="shared" ca="1" si="2"/>
        <v>#REF!</v>
      </c>
      <c r="S26" s="84" t="e">
        <f t="shared" ca="1" si="2"/>
        <v>#REF!</v>
      </c>
      <c r="T26" s="84" t="e">
        <f t="shared" ca="1" si="2"/>
        <v>#REF!</v>
      </c>
      <c r="U26" s="94" t="e">
        <f t="shared" ca="1" si="2"/>
        <v>#REF!</v>
      </c>
      <c r="V26" s="84" t="e">
        <f t="shared" ca="1" si="2"/>
        <v>#REF!</v>
      </c>
      <c r="W26" s="84" t="e">
        <f t="shared" ca="1" si="2"/>
        <v>#REF!</v>
      </c>
      <c r="X26" s="84" t="e">
        <f t="shared" ca="1" si="2"/>
        <v>#REF!</v>
      </c>
      <c r="Y26" s="84" t="e">
        <f t="shared" ca="1" si="2"/>
        <v>#REF!</v>
      </c>
      <c r="Z26" s="87"/>
      <c r="AA26" s="85" t="e">
        <f>#REF!</f>
        <v>#REF!</v>
      </c>
      <c r="AB26" s="85" t="e">
        <f>#REF!</f>
        <v>#REF!</v>
      </c>
      <c r="AC26" s="85" t="e">
        <f>#REF!</f>
        <v>#REF!</v>
      </c>
      <c r="AD26" s="85" t="e">
        <f>#REF!</f>
        <v>#REF!</v>
      </c>
      <c r="AE26" s="85" t="e">
        <f>#REF!</f>
        <v>#REF!</v>
      </c>
      <c r="AF26" s="85" t="e">
        <f>#REF!</f>
        <v>#REF!</v>
      </c>
      <c r="AG26" s="85" t="e">
        <f>#REF!</f>
        <v>#REF!</v>
      </c>
      <c r="AH26" s="85" t="e">
        <f>#REF!</f>
        <v>#REF!</v>
      </c>
      <c r="AI26" s="85" t="e">
        <f>#REF!</f>
        <v>#REF!</v>
      </c>
      <c r="AJ26" s="93" t="e">
        <f>#REF!</f>
        <v>#REF!</v>
      </c>
      <c r="AK26" s="85" t="e">
        <f>#REF!</f>
        <v>#REF!</v>
      </c>
      <c r="AL26" s="85" t="e">
        <f>#REF!</f>
        <v>#REF!</v>
      </c>
      <c r="AM26" s="85" t="e">
        <f>#REF!</f>
        <v>#REF!</v>
      </c>
    </row>
    <row r="27" spans="2:39" s="86" customFormat="1" ht="21.65" customHeight="1">
      <c r="B27" s="92" t="e">
        <f t="shared" ca="1" si="4"/>
        <v>#REF!</v>
      </c>
      <c r="C27" s="84" t="e">
        <f t="shared" ca="1" si="4"/>
        <v>#REF!</v>
      </c>
      <c r="D27" s="84" t="e">
        <f t="shared" ca="1" si="4"/>
        <v>#REF!</v>
      </c>
      <c r="E27" s="84" t="e">
        <f t="shared" ca="1" si="4"/>
        <v>#REF!</v>
      </c>
      <c r="F27" s="84" t="e">
        <f t="shared" ca="1" si="4"/>
        <v>#REF!</v>
      </c>
      <c r="G27" s="84" t="e">
        <f t="shared" ca="1" si="4"/>
        <v>#REF!</v>
      </c>
      <c r="H27" s="84" t="e">
        <f t="shared" ca="1" si="4"/>
        <v>#REF!</v>
      </c>
      <c r="I27" s="84" t="e">
        <f t="shared" ca="1" si="4"/>
        <v>#REF!</v>
      </c>
      <c r="J27" s="84" t="e">
        <f t="shared" ca="1" si="4"/>
        <v>#REF!</v>
      </c>
      <c r="K27" s="84" t="e">
        <f t="shared" ca="1" si="4"/>
        <v>#REF!</v>
      </c>
      <c r="L27" s="84" t="e">
        <f t="shared" ca="1" si="4"/>
        <v>#REF!</v>
      </c>
      <c r="M27" s="84" t="e">
        <f t="shared" ca="1" si="4"/>
        <v>#REF!</v>
      </c>
      <c r="N27" s="84" t="e">
        <f t="shared" ca="1" si="4"/>
        <v>#REF!</v>
      </c>
      <c r="O27" s="93" t="e">
        <f t="shared" ca="1" si="4"/>
        <v>#REF!</v>
      </c>
      <c r="P27" s="84" t="e">
        <f t="shared" ca="1" si="4"/>
        <v>#REF!</v>
      </c>
      <c r="Q27" s="84" t="e">
        <f t="shared" ca="1" si="3"/>
        <v>#REF!</v>
      </c>
      <c r="R27" s="84" t="e">
        <f t="shared" ca="1" si="2"/>
        <v>#REF!</v>
      </c>
      <c r="S27" s="84" t="e">
        <f t="shared" ca="1" si="2"/>
        <v>#REF!</v>
      </c>
      <c r="T27" s="84" t="e">
        <f t="shared" ca="1" si="2"/>
        <v>#REF!</v>
      </c>
      <c r="U27" s="94" t="e">
        <f t="shared" ca="1" si="2"/>
        <v>#REF!</v>
      </c>
      <c r="V27" s="84" t="e">
        <f t="shared" ca="1" si="2"/>
        <v>#REF!</v>
      </c>
      <c r="W27" s="84" t="e">
        <f t="shared" ca="1" si="2"/>
        <v>#REF!</v>
      </c>
      <c r="X27" s="84" t="e">
        <f t="shared" ca="1" si="2"/>
        <v>#REF!</v>
      </c>
      <c r="Y27" s="84" t="e">
        <f t="shared" ca="1" si="2"/>
        <v>#REF!</v>
      </c>
      <c r="Z27" s="87"/>
      <c r="AA27" s="85" t="e">
        <f>#REF!</f>
        <v>#REF!</v>
      </c>
      <c r="AB27" s="85" t="e">
        <f>#REF!</f>
        <v>#REF!</v>
      </c>
      <c r="AC27" s="85" t="e">
        <f>#REF!</f>
        <v>#REF!</v>
      </c>
      <c r="AD27" s="85" t="e">
        <f>#REF!</f>
        <v>#REF!</v>
      </c>
      <c r="AE27" s="85" t="e">
        <f>#REF!</f>
        <v>#REF!</v>
      </c>
      <c r="AF27" s="85" t="e">
        <f>#REF!</f>
        <v>#REF!</v>
      </c>
      <c r="AG27" s="85" t="e">
        <f>#REF!</f>
        <v>#REF!</v>
      </c>
      <c r="AH27" s="85" t="e">
        <f>#REF!</f>
        <v>#REF!</v>
      </c>
      <c r="AI27" s="85" t="e">
        <f>#REF!</f>
        <v>#REF!</v>
      </c>
      <c r="AJ27" s="93" t="e">
        <f>#REF!</f>
        <v>#REF!</v>
      </c>
      <c r="AK27" s="85" t="e">
        <f>#REF!</f>
        <v>#REF!</v>
      </c>
      <c r="AL27" s="85" t="e">
        <f>#REF!</f>
        <v>#REF!</v>
      </c>
      <c r="AM27" s="85" t="e">
        <f>#REF!</f>
        <v>#REF!</v>
      </c>
    </row>
    <row r="28" spans="2:39" s="86" customFormat="1" ht="21.65" customHeight="1">
      <c r="B28" s="92" t="e">
        <f t="shared" ca="1" si="4"/>
        <v>#REF!</v>
      </c>
      <c r="C28" s="84" t="e">
        <f t="shared" ca="1" si="4"/>
        <v>#REF!</v>
      </c>
      <c r="D28" s="84" t="e">
        <f t="shared" ca="1" si="4"/>
        <v>#REF!</v>
      </c>
      <c r="E28" s="84" t="e">
        <f t="shared" ca="1" si="4"/>
        <v>#REF!</v>
      </c>
      <c r="F28" s="84" t="e">
        <f t="shared" ca="1" si="4"/>
        <v>#REF!</v>
      </c>
      <c r="G28" s="84" t="e">
        <f t="shared" ca="1" si="4"/>
        <v>#REF!</v>
      </c>
      <c r="H28" s="84" t="e">
        <f t="shared" ca="1" si="4"/>
        <v>#REF!</v>
      </c>
      <c r="I28" s="84" t="e">
        <f t="shared" ca="1" si="4"/>
        <v>#REF!</v>
      </c>
      <c r="J28" s="84" t="e">
        <f t="shared" ca="1" si="4"/>
        <v>#REF!</v>
      </c>
      <c r="K28" s="84" t="e">
        <f t="shared" ca="1" si="4"/>
        <v>#REF!</v>
      </c>
      <c r="L28" s="84" t="e">
        <f t="shared" ca="1" si="4"/>
        <v>#REF!</v>
      </c>
      <c r="M28" s="84" t="e">
        <f t="shared" ca="1" si="4"/>
        <v>#REF!</v>
      </c>
      <c r="N28" s="84" t="e">
        <f t="shared" ca="1" si="4"/>
        <v>#REF!</v>
      </c>
      <c r="O28" s="93" t="e">
        <f t="shared" ca="1" si="4"/>
        <v>#REF!</v>
      </c>
      <c r="P28" s="84" t="e">
        <f t="shared" ca="1" si="4"/>
        <v>#REF!</v>
      </c>
      <c r="Q28" s="84" t="e">
        <f t="shared" ca="1" si="3"/>
        <v>#REF!</v>
      </c>
      <c r="R28" s="84" t="e">
        <f t="shared" ca="1" si="2"/>
        <v>#REF!</v>
      </c>
      <c r="S28" s="84" t="e">
        <f t="shared" ca="1" si="2"/>
        <v>#REF!</v>
      </c>
      <c r="T28" s="84" t="e">
        <f t="shared" ca="1" si="2"/>
        <v>#REF!</v>
      </c>
      <c r="U28" s="94" t="e">
        <f t="shared" ca="1" si="2"/>
        <v>#REF!</v>
      </c>
      <c r="V28" s="84" t="e">
        <f t="shared" ca="1" si="2"/>
        <v>#REF!</v>
      </c>
      <c r="W28" s="84" t="e">
        <f t="shared" ca="1" si="2"/>
        <v>#REF!</v>
      </c>
      <c r="X28" s="84" t="e">
        <f t="shared" ca="1" si="2"/>
        <v>#REF!</v>
      </c>
      <c r="Y28" s="84" t="e">
        <f t="shared" ca="1" si="2"/>
        <v>#REF!</v>
      </c>
      <c r="Z28" s="87"/>
      <c r="AA28" s="85" t="e">
        <f>#REF!</f>
        <v>#REF!</v>
      </c>
      <c r="AB28" s="85" t="e">
        <f>#REF!</f>
        <v>#REF!</v>
      </c>
      <c r="AC28" s="85" t="e">
        <f>#REF!</f>
        <v>#REF!</v>
      </c>
      <c r="AD28" s="85" t="e">
        <f>#REF!</f>
        <v>#REF!</v>
      </c>
      <c r="AE28" s="85" t="e">
        <f>#REF!</f>
        <v>#REF!</v>
      </c>
      <c r="AF28" s="85" t="e">
        <f>#REF!</f>
        <v>#REF!</v>
      </c>
      <c r="AG28" s="85" t="e">
        <f>#REF!</f>
        <v>#REF!</v>
      </c>
      <c r="AH28" s="85" t="e">
        <f>#REF!</f>
        <v>#REF!</v>
      </c>
      <c r="AI28" s="85" t="e">
        <f>#REF!</f>
        <v>#REF!</v>
      </c>
      <c r="AJ28" s="93" t="e">
        <f>#REF!</f>
        <v>#REF!</v>
      </c>
      <c r="AK28" s="85" t="e">
        <f>#REF!</f>
        <v>#REF!</v>
      </c>
      <c r="AL28" s="85" t="e">
        <f>#REF!</f>
        <v>#REF!</v>
      </c>
      <c r="AM28" s="85" t="e">
        <f>#REF!</f>
        <v>#REF!</v>
      </c>
    </row>
    <row r="29" spans="2:39" s="86" customFormat="1" ht="21.65" customHeight="1">
      <c r="B29" s="92" t="e">
        <f t="shared" ca="1" si="4"/>
        <v>#REF!</v>
      </c>
      <c r="C29" s="84" t="e">
        <f t="shared" ca="1" si="4"/>
        <v>#REF!</v>
      </c>
      <c r="D29" s="84" t="e">
        <f t="shared" ca="1" si="4"/>
        <v>#REF!</v>
      </c>
      <c r="E29" s="84" t="e">
        <f t="shared" ca="1" si="4"/>
        <v>#REF!</v>
      </c>
      <c r="F29" s="84" t="e">
        <f t="shared" ca="1" si="4"/>
        <v>#REF!</v>
      </c>
      <c r="G29" s="84" t="e">
        <f t="shared" ca="1" si="4"/>
        <v>#REF!</v>
      </c>
      <c r="H29" s="84" t="e">
        <f t="shared" ca="1" si="4"/>
        <v>#REF!</v>
      </c>
      <c r="I29" s="84" t="e">
        <f t="shared" ca="1" si="4"/>
        <v>#REF!</v>
      </c>
      <c r="J29" s="84" t="e">
        <f t="shared" ca="1" si="4"/>
        <v>#REF!</v>
      </c>
      <c r="K29" s="84" t="e">
        <f t="shared" ca="1" si="4"/>
        <v>#REF!</v>
      </c>
      <c r="L29" s="84" t="e">
        <f t="shared" ca="1" si="4"/>
        <v>#REF!</v>
      </c>
      <c r="M29" s="84" t="e">
        <f t="shared" ca="1" si="4"/>
        <v>#REF!</v>
      </c>
      <c r="N29" s="84" t="e">
        <f t="shared" ca="1" si="4"/>
        <v>#REF!</v>
      </c>
      <c r="O29" s="93" t="e">
        <f t="shared" ca="1" si="4"/>
        <v>#REF!</v>
      </c>
      <c r="P29" s="84" t="e">
        <f t="shared" ca="1" si="4"/>
        <v>#REF!</v>
      </c>
      <c r="Q29" s="84" t="e">
        <f t="shared" ca="1" si="3"/>
        <v>#REF!</v>
      </c>
      <c r="R29" s="84" t="e">
        <f t="shared" ca="1" si="2"/>
        <v>#REF!</v>
      </c>
      <c r="S29" s="84" t="e">
        <f t="shared" ca="1" si="2"/>
        <v>#REF!</v>
      </c>
      <c r="T29" s="84" t="e">
        <f t="shared" ca="1" si="2"/>
        <v>#REF!</v>
      </c>
      <c r="U29" s="94" t="e">
        <f t="shared" ca="1" si="2"/>
        <v>#REF!</v>
      </c>
      <c r="V29" s="84" t="e">
        <f t="shared" ca="1" si="2"/>
        <v>#REF!</v>
      </c>
      <c r="W29" s="84" t="e">
        <f t="shared" ca="1" si="2"/>
        <v>#REF!</v>
      </c>
      <c r="X29" s="84" t="e">
        <f t="shared" ca="1" si="2"/>
        <v>#REF!</v>
      </c>
      <c r="Y29" s="84" t="e">
        <f t="shared" ca="1" si="2"/>
        <v>#REF!</v>
      </c>
      <c r="Z29" s="87"/>
      <c r="AA29" s="85" t="e">
        <f>#REF!</f>
        <v>#REF!</v>
      </c>
      <c r="AB29" s="85" t="e">
        <f>#REF!</f>
        <v>#REF!</v>
      </c>
      <c r="AC29" s="85" t="e">
        <f>#REF!</f>
        <v>#REF!</v>
      </c>
      <c r="AD29" s="85" t="e">
        <f>#REF!</f>
        <v>#REF!</v>
      </c>
      <c r="AE29" s="85" t="e">
        <f>#REF!</f>
        <v>#REF!</v>
      </c>
      <c r="AF29" s="85" t="e">
        <f>#REF!</f>
        <v>#REF!</v>
      </c>
      <c r="AG29" s="85" t="e">
        <f>#REF!</f>
        <v>#REF!</v>
      </c>
      <c r="AH29" s="85" t="e">
        <f>#REF!</f>
        <v>#REF!</v>
      </c>
      <c r="AI29" s="85" t="e">
        <f>#REF!</f>
        <v>#REF!</v>
      </c>
      <c r="AJ29" s="93" t="e">
        <f>#REF!</f>
        <v>#REF!</v>
      </c>
      <c r="AK29" s="85" t="e">
        <f>#REF!</f>
        <v>#REF!</v>
      </c>
      <c r="AL29" s="85" t="e">
        <f>#REF!</f>
        <v>#REF!</v>
      </c>
      <c r="AM29" s="85" t="e">
        <f>#REF!</f>
        <v>#REF!</v>
      </c>
    </row>
    <row r="30" spans="2:39" s="86" customFormat="1" ht="21.65" customHeight="1">
      <c r="B30" s="92" t="e">
        <f t="shared" ca="1" si="4"/>
        <v>#REF!</v>
      </c>
      <c r="C30" s="84" t="e">
        <f t="shared" ca="1" si="4"/>
        <v>#REF!</v>
      </c>
      <c r="D30" s="84" t="e">
        <f t="shared" ca="1" si="4"/>
        <v>#REF!</v>
      </c>
      <c r="E30" s="84" t="e">
        <f t="shared" ca="1" si="4"/>
        <v>#REF!</v>
      </c>
      <c r="F30" s="84" t="e">
        <f t="shared" ca="1" si="4"/>
        <v>#REF!</v>
      </c>
      <c r="G30" s="84" t="e">
        <f t="shared" ca="1" si="4"/>
        <v>#REF!</v>
      </c>
      <c r="H30" s="84" t="e">
        <f t="shared" ca="1" si="4"/>
        <v>#REF!</v>
      </c>
      <c r="I30" s="84" t="e">
        <f t="shared" ca="1" si="4"/>
        <v>#REF!</v>
      </c>
      <c r="J30" s="84" t="e">
        <f t="shared" ca="1" si="4"/>
        <v>#REF!</v>
      </c>
      <c r="K30" s="84" t="e">
        <f t="shared" ca="1" si="4"/>
        <v>#REF!</v>
      </c>
      <c r="L30" s="84" t="e">
        <f t="shared" ca="1" si="4"/>
        <v>#REF!</v>
      </c>
      <c r="M30" s="84" t="e">
        <f t="shared" ca="1" si="4"/>
        <v>#REF!</v>
      </c>
      <c r="N30" s="84" t="e">
        <f t="shared" ca="1" si="4"/>
        <v>#REF!</v>
      </c>
      <c r="O30" s="93" t="e">
        <f t="shared" ca="1" si="4"/>
        <v>#REF!</v>
      </c>
      <c r="P30" s="84" t="e">
        <f t="shared" ca="1" si="4"/>
        <v>#REF!</v>
      </c>
      <c r="Q30" s="84" t="e">
        <f t="shared" ca="1" si="3"/>
        <v>#REF!</v>
      </c>
      <c r="R30" s="84" t="e">
        <f t="shared" ca="1" si="2"/>
        <v>#REF!</v>
      </c>
      <c r="S30" s="84" t="e">
        <f t="shared" ca="1" si="2"/>
        <v>#REF!</v>
      </c>
      <c r="T30" s="84" t="e">
        <f t="shared" ca="1" si="2"/>
        <v>#REF!</v>
      </c>
      <c r="U30" s="94" t="e">
        <f t="shared" ca="1" si="2"/>
        <v>#REF!</v>
      </c>
      <c r="V30" s="84" t="e">
        <f t="shared" ca="1" si="2"/>
        <v>#REF!</v>
      </c>
      <c r="W30" s="84" t="e">
        <f t="shared" ca="1" si="2"/>
        <v>#REF!</v>
      </c>
      <c r="X30" s="84" t="e">
        <f t="shared" ca="1" si="2"/>
        <v>#REF!</v>
      </c>
      <c r="Y30" s="84" t="e">
        <f t="shared" ca="1" si="2"/>
        <v>#REF!</v>
      </c>
      <c r="Z30" s="87"/>
      <c r="AA30" s="85" t="e">
        <f>#REF!</f>
        <v>#REF!</v>
      </c>
      <c r="AB30" s="85" t="e">
        <f>#REF!</f>
        <v>#REF!</v>
      </c>
      <c r="AC30" s="85" t="e">
        <f>#REF!</f>
        <v>#REF!</v>
      </c>
      <c r="AD30" s="85" t="e">
        <f>#REF!</f>
        <v>#REF!</v>
      </c>
      <c r="AE30" s="85" t="e">
        <f>#REF!</f>
        <v>#REF!</v>
      </c>
      <c r="AF30" s="85" t="e">
        <f>#REF!</f>
        <v>#REF!</v>
      </c>
      <c r="AG30" s="85" t="e">
        <f>#REF!</f>
        <v>#REF!</v>
      </c>
      <c r="AH30" s="85" t="e">
        <f>#REF!</f>
        <v>#REF!</v>
      </c>
      <c r="AI30" s="85" t="e">
        <f>#REF!</f>
        <v>#REF!</v>
      </c>
      <c r="AJ30" s="93" t="e">
        <f>#REF!</f>
        <v>#REF!</v>
      </c>
      <c r="AK30" s="85" t="e">
        <f>#REF!</f>
        <v>#REF!</v>
      </c>
      <c r="AL30" s="85" t="e">
        <f>#REF!</f>
        <v>#REF!</v>
      </c>
      <c r="AM30" s="85" t="e">
        <f>#REF!</f>
        <v>#REF!</v>
      </c>
    </row>
    <row r="31" spans="2:39" s="86" customFormat="1" ht="21.65" customHeight="1">
      <c r="B31" s="92" t="e">
        <f t="shared" ca="1" si="4"/>
        <v>#REF!</v>
      </c>
      <c r="C31" s="84" t="e">
        <f t="shared" ca="1" si="4"/>
        <v>#REF!</v>
      </c>
      <c r="D31" s="84" t="e">
        <f t="shared" ca="1" si="4"/>
        <v>#REF!</v>
      </c>
      <c r="E31" s="84" t="e">
        <f t="shared" ca="1" si="4"/>
        <v>#REF!</v>
      </c>
      <c r="F31" s="84" t="e">
        <f t="shared" ca="1" si="4"/>
        <v>#REF!</v>
      </c>
      <c r="G31" s="84" t="e">
        <f t="shared" ca="1" si="4"/>
        <v>#REF!</v>
      </c>
      <c r="H31" s="84" t="e">
        <f t="shared" ca="1" si="4"/>
        <v>#REF!</v>
      </c>
      <c r="I31" s="84" t="e">
        <f t="shared" ca="1" si="4"/>
        <v>#REF!</v>
      </c>
      <c r="J31" s="84" t="e">
        <f t="shared" ca="1" si="4"/>
        <v>#REF!</v>
      </c>
      <c r="K31" s="84" t="e">
        <f t="shared" ca="1" si="4"/>
        <v>#REF!</v>
      </c>
      <c r="L31" s="84" t="e">
        <f t="shared" ca="1" si="4"/>
        <v>#REF!</v>
      </c>
      <c r="M31" s="84" t="e">
        <f t="shared" ca="1" si="4"/>
        <v>#REF!</v>
      </c>
      <c r="N31" s="84" t="e">
        <f t="shared" ca="1" si="4"/>
        <v>#REF!</v>
      </c>
      <c r="O31" s="93" t="e">
        <f t="shared" ca="1" si="4"/>
        <v>#REF!</v>
      </c>
      <c r="P31" s="84" t="e">
        <f t="shared" ca="1" si="4"/>
        <v>#REF!</v>
      </c>
      <c r="Q31" s="84" t="e">
        <f t="shared" ca="1" si="3"/>
        <v>#REF!</v>
      </c>
      <c r="R31" s="84" t="e">
        <f t="shared" ca="1" si="2"/>
        <v>#REF!</v>
      </c>
      <c r="S31" s="84" t="e">
        <f t="shared" ca="1" si="2"/>
        <v>#REF!</v>
      </c>
      <c r="T31" s="84" t="e">
        <f t="shared" ca="1" si="2"/>
        <v>#REF!</v>
      </c>
      <c r="U31" s="94" t="e">
        <f t="shared" ca="1" si="2"/>
        <v>#REF!</v>
      </c>
      <c r="V31" s="84" t="e">
        <f t="shared" ca="1" si="2"/>
        <v>#REF!</v>
      </c>
      <c r="W31" s="84" t="e">
        <f t="shared" ca="1" si="2"/>
        <v>#REF!</v>
      </c>
      <c r="X31" s="84" t="e">
        <f t="shared" ca="1" si="2"/>
        <v>#REF!</v>
      </c>
      <c r="Y31" s="84" t="e">
        <f t="shared" ca="1" si="2"/>
        <v>#REF!</v>
      </c>
      <c r="Z31" s="87"/>
      <c r="AA31" s="85" t="e">
        <f>#REF!</f>
        <v>#REF!</v>
      </c>
      <c r="AB31" s="85" t="e">
        <f>#REF!</f>
        <v>#REF!</v>
      </c>
      <c r="AC31" s="85" t="e">
        <f>#REF!</f>
        <v>#REF!</v>
      </c>
      <c r="AD31" s="85" t="e">
        <f>#REF!</f>
        <v>#REF!</v>
      </c>
      <c r="AE31" s="85" t="e">
        <f>#REF!</f>
        <v>#REF!</v>
      </c>
      <c r="AF31" s="85" t="e">
        <f>#REF!</f>
        <v>#REF!</v>
      </c>
      <c r="AG31" s="85" t="e">
        <f>#REF!</f>
        <v>#REF!</v>
      </c>
      <c r="AH31" s="85" t="e">
        <f>#REF!</f>
        <v>#REF!</v>
      </c>
      <c r="AI31" s="85" t="e">
        <f>#REF!</f>
        <v>#REF!</v>
      </c>
      <c r="AJ31" s="93" t="e">
        <f>#REF!</f>
        <v>#REF!</v>
      </c>
      <c r="AK31" s="85" t="e">
        <f>#REF!</f>
        <v>#REF!</v>
      </c>
      <c r="AL31" s="85" t="e">
        <f>#REF!</f>
        <v>#REF!</v>
      </c>
      <c r="AM31" s="85" t="e">
        <f>#REF!</f>
        <v>#REF!</v>
      </c>
    </row>
    <row r="32" spans="2:39" s="86" customFormat="1" ht="21.65" customHeight="1">
      <c r="B32" s="92" t="e">
        <f t="shared" ca="1" si="4"/>
        <v>#REF!</v>
      </c>
      <c r="C32" s="84" t="e">
        <f t="shared" ca="1" si="4"/>
        <v>#REF!</v>
      </c>
      <c r="D32" s="84" t="e">
        <f t="shared" ca="1" si="4"/>
        <v>#REF!</v>
      </c>
      <c r="E32" s="84" t="e">
        <f t="shared" ca="1" si="4"/>
        <v>#REF!</v>
      </c>
      <c r="F32" s="84" t="e">
        <f t="shared" ca="1" si="4"/>
        <v>#REF!</v>
      </c>
      <c r="G32" s="84" t="e">
        <f t="shared" ca="1" si="4"/>
        <v>#REF!</v>
      </c>
      <c r="H32" s="84" t="e">
        <f t="shared" ca="1" si="4"/>
        <v>#REF!</v>
      </c>
      <c r="I32" s="84" t="e">
        <f t="shared" ca="1" si="4"/>
        <v>#REF!</v>
      </c>
      <c r="J32" s="84" t="e">
        <f t="shared" ca="1" si="4"/>
        <v>#REF!</v>
      </c>
      <c r="K32" s="84" t="e">
        <f t="shared" ca="1" si="4"/>
        <v>#REF!</v>
      </c>
      <c r="L32" s="84" t="e">
        <f t="shared" ca="1" si="4"/>
        <v>#REF!</v>
      </c>
      <c r="M32" s="84" t="e">
        <f t="shared" ca="1" si="4"/>
        <v>#REF!</v>
      </c>
      <c r="N32" s="84" t="e">
        <f t="shared" ca="1" si="4"/>
        <v>#REF!</v>
      </c>
      <c r="O32" s="93" t="e">
        <f t="shared" ca="1" si="4"/>
        <v>#REF!</v>
      </c>
      <c r="P32" s="84" t="e">
        <f t="shared" ca="1" si="4"/>
        <v>#REF!</v>
      </c>
      <c r="Q32" s="84" t="e">
        <f t="shared" ca="1" si="3"/>
        <v>#REF!</v>
      </c>
      <c r="R32" s="84" t="e">
        <f t="shared" ca="1" si="2"/>
        <v>#REF!</v>
      </c>
      <c r="S32" s="84" t="e">
        <f t="shared" ca="1" si="2"/>
        <v>#REF!</v>
      </c>
      <c r="T32" s="84" t="e">
        <f t="shared" ca="1" si="2"/>
        <v>#REF!</v>
      </c>
      <c r="U32" s="94" t="e">
        <f t="shared" ca="1" si="2"/>
        <v>#REF!</v>
      </c>
      <c r="V32" s="84" t="e">
        <f t="shared" ca="1" si="2"/>
        <v>#REF!</v>
      </c>
      <c r="W32" s="84" t="e">
        <f t="shared" ca="1" si="2"/>
        <v>#REF!</v>
      </c>
      <c r="X32" s="84" t="e">
        <f t="shared" ca="1" si="2"/>
        <v>#REF!</v>
      </c>
      <c r="Y32" s="84" t="e">
        <f t="shared" ca="1" si="2"/>
        <v>#REF!</v>
      </c>
      <c r="Z32" s="87"/>
      <c r="AA32" s="85" t="e">
        <f>#REF!</f>
        <v>#REF!</v>
      </c>
      <c r="AB32" s="85" t="e">
        <f>#REF!</f>
        <v>#REF!</v>
      </c>
      <c r="AC32" s="85" t="e">
        <f>#REF!</f>
        <v>#REF!</v>
      </c>
      <c r="AD32" s="85" t="e">
        <f>#REF!</f>
        <v>#REF!</v>
      </c>
      <c r="AE32" s="85" t="e">
        <f>#REF!</f>
        <v>#REF!</v>
      </c>
      <c r="AF32" s="85" t="e">
        <f>#REF!</f>
        <v>#REF!</v>
      </c>
      <c r="AG32" s="85" t="e">
        <f>#REF!</f>
        <v>#REF!</v>
      </c>
      <c r="AH32" s="85" t="e">
        <f>#REF!</f>
        <v>#REF!</v>
      </c>
      <c r="AI32" s="85" t="e">
        <f>#REF!</f>
        <v>#REF!</v>
      </c>
      <c r="AJ32" s="93" t="e">
        <f>#REF!</f>
        <v>#REF!</v>
      </c>
      <c r="AK32" s="85" t="e">
        <f>#REF!</f>
        <v>#REF!</v>
      </c>
      <c r="AL32" s="85" t="e">
        <f>#REF!</f>
        <v>#REF!</v>
      </c>
      <c r="AM32" s="85" t="e">
        <f>#REF!</f>
        <v>#REF!</v>
      </c>
    </row>
    <row r="33" spans="2:39" s="86" customFormat="1" ht="21.65" customHeight="1">
      <c r="B33" s="92" t="e">
        <f t="shared" ca="1" si="4"/>
        <v>#REF!</v>
      </c>
      <c r="C33" s="84" t="e">
        <f t="shared" ca="1" si="4"/>
        <v>#REF!</v>
      </c>
      <c r="D33" s="84" t="e">
        <f t="shared" ca="1" si="4"/>
        <v>#REF!</v>
      </c>
      <c r="E33" s="84" t="e">
        <f t="shared" ca="1" si="4"/>
        <v>#REF!</v>
      </c>
      <c r="F33" s="84" t="e">
        <f t="shared" ca="1" si="4"/>
        <v>#REF!</v>
      </c>
      <c r="G33" s="84" t="e">
        <f t="shared" ca="1" si="4"/>
        <v>#REF!</v>
      </c>
      <c r="H33" s="84" t="e">
        <f t="shared" ca="1" si="4"/>
        <v>#REF!</v>
      </c>
      <c r="I33" s="84" t="e">
        <f t="shared" ca="1" si="4"/>
        <v>#REF!</v>
      </c>
      <c r="J33" s="84" t="e">
        <f t="shared" ca="1" si="4"/>
        <v>#REF!</v>
      </c>
      <c r="K33" s="84" t="e">
        <f t="shared" ca="1" si="4"/>
        <v>#REF!</v>
      </c>
      <c r="L33" s="84" t="e">
        <f t="shared" ca="1" si="4"/>
        <v>#REF!</v>
      </c>
      <c r="M33" s="84" t="e">
        <f t="shared" ca="1" si="4"/>
        <v>#REF!</v>
      </c>
      <c r="N33" s="84" t="e">
        <f t="shared" ca="1" si="4"/>
        <v>#REF!</v>
      </c>
      <c r="O33" s="93" t="e">
        <f t="shared" ca="1" si="4"/>
        <v>#REF!</v>
      </c>
      <c r="P33" s="84" t="e">
        <f t="shared" ca="1" si="4"/>
        <v>#REF!</v>
      </c>
      <c r="Q33" s="84" t="e">
        <f t="shared" ca="1" si="3"/>
        <v>#REF!</v>
      </c>
      <c r="R33" s="84" t="e">
        <f t="shared" ca="1" si="2"/>
        <v>#REF!</v>
      </c>
      <c r="S33" s="84" t="e">
        <f t="shared" ca="1" si="2"/>
        <v>#REF!</v>
      </c>
      <c r="T33" s="84" t="e">
        <f t="shared" ca="1" si="2"/>
        <v>#REF!</v>
      </c>
      <c r="U33" s="94" t="e">
        <f t="shared" ca="1" si="2"/>
        <v>#REF!</v>
      </c>
      <c r="V33" s="84" t="e">
        <f t="shared" ca="1" si="2"/>
        <v>#REF!</v>
      </c>
      <c r="W33" s="84" t="e">
        <f t="shared" ca="1" si="2"/>
        <v>#REF!</v>
      </c>
      <c r="X33" s="84" t="e">
        <f t="shared" ca="1" si="2"/>
        <v>#REF!</v>
      </c>
      <c r="Y33" s="84" t="e">
        <f t="shared" ca="1" si="2"/>
        <v>#REF!</v>
      </c>
      <c r="Z33" s="87"/>
      <c r="AA33" s="85" t="e">
        <f>#REF!</f>
        <v>#REF!</v>
      </c>
      <c r="AB33" s="85" t="e">
        <f>#REF!</f>
        <v>#REF!</v>
      </c>
      <c r="AC33" s="85" t="e">
        <f>#REF!</f>
        <v>#REF!</v>
      </c>
      <c r="AD33" s="85" t="e">
        <f>#REF!</f>
        <v>#REF!</v>
      </c>
      <c r="AE33" s="85" t="e">
        <f>#REF!</f>
        <v>#REF!</v>
      </c>
      <c r="AF33" s="85" t="e">
        <f>#REF!</f>
        <v>#REF!</v>
      </c>
      <c r="AG33" s="85" t="e">
        <f>#REF!</f>
        <v>#REF!</v>
      </c>
      <c r="AH33" s="85" t="e">
        <f>#REF!</f>
        <v>#REF!</v>
      </c>
      <c r="AI33" s="85" t="e">
        <f>#REF!</f>
        <v>#REF!</v>
      </c>
      <c r="AJ33" s="93" t="e">
        <f>#REF!</f>
        <v>#REF!</v>
      </c>
      <c r="AK33" s="85" t="e">
        <f>#REF!</f>
        <v>#REF!</v>
      </c>
      <c r="AL33" s="85" t="e">
        <f>#REF!</f>
        <v>#REF!</v>
      </c>
      <c r="AM33" s="85" t="e">
        <f>#REF!</f>
        <v>#REF!</v>
      </c>
    </row>
    <row r="34" spans="2:39" s="86" customFormat="1" ht="21.65" customHeight="1">
      <c r="B34" s="92" t="e">
        <f t="shared" ca="1" si="4"/>
        <v>#REF!</v>
      </c>
      <c r="C34" s="84" t="e">
        <f t="shared" ca="1" si="4"/>
        <v>#REF!</v>
      </c>
      <c r="D34" s="84" t="e">
        <f t="shared" ca="1" si="4"/>
        <v>#REF!</v>
      </c>
      <c r="E34" s="84" t="e">
        <f t="shared" ca="1" si="4"/>
        <v>#REF!</v>
      </c>
      <c r="F34" s="84" t="e">
        <f t="shared" ca="1" si="4"/>
        <v>#REF!</v>
      </c>
      <c r="G34" s="84" t="e">
        <f t="shared" ca="1" si="4"/>
        <v>#REF!</v>
      </c>
      <c r="H34" s="84" t="e">
        <f t="shared" ca="1" si="4"/>
        <v>#REF!</v>
      </c>
      <c r="I34" s="84" t="e">
        <f t="shared" ca="1" si="4"/>
        <v>#REF!</v>
      </c>
      <c r="J34" s="84" t="e">
        <f t="shared" ca="1" si="4"/>
        <v>#REF!</v>
      </c>
      <c r="K34" s="84" t="e">
        <f t="shared" ca="1" si="4"/>
        <v>#REF!</v>
      </c>
      <c r="L34" s="84" t="e">
        <f t="shared" ca="1" si="4"/>
        <v>#REF!</v>
      </c>
      <c r="M34" s="84" t="e">
        <f t="shared" ca="1" si="4"/>
        <v>#REF!</v>
      </c>
      <c r="N34" s="84" t="e">
        <f t="shared" ca="1" si="4"/>
        <v>#REF!</v>
      </c>
      <c r="O34" s="93" t="e">
        <f t="shared" ca="1" si="4"/>
        <v>#REF!</v>
      </c>
      <c r="P34" s="84" t="e">
        <f t="shared" ca="1" si="4"/>
        <v>#REF!</v>
      </c>
      <c r="Q34" s="84" t="e">
        <f t="shared" ca="1" si="3"/>
        <v>#REF!</v>
      </c>
      <c r="R34" s="84" t="e">
        <f t="shared" ca="1" si="2"/>
        <v>#REF!</v>
      </c>
      <c r="S34" s="84" t="e">
        <f t="shared" ca="1" si="2"/>
        <v>#REF!</v>
      </c>
      <c r="T34" s="84" t="e">
        <f t="shared" ca="1" si="2"/>
        <v>#REF!</v>
      </c>
      <c r="U34" s="94" t="e">
        <f t="shared" ca="1" si="2"/>
        <v>#REF!</v>
      </c>
      <c r="V34" s="84" t="e">
        <f t="shared" ca="1" si="2"/>
        <v>#REF!</v>
      </c>
      <c r="W34" s="84" t="e">
        <f t="shared" ca="1" si="2"/>
        <v>#REF!</v>
      </c>
      <c r="X34" s="84" t="e">
        <f t="shared" ca="1" si="2"/>
        <v>#REF!</v>
      </c>
      <c r="Y34" s="84" t="e">
        <f t="shared" ca="1" si="2"/>
        <v>#REF!</v>
      </c>
      <c r="Z34" s="87"/>
      <c r="AA34" s="85" t="e">
        <f>#REF!</f>
        <v>#REF!</v>
      </c>
      <c r="AB34" s="85" t="e">
        <f>#REF!</f>
        <v>#REF!</v>
      </c>
      <c r="AC34" s="85" t="e">
        <f>#REF!</f>
        <v>#REF!</v>
      </c>
      <c r="AD34" s="85" t="e">
        <f>#REF!</f>
        <v>#REF!</v>
      </c>
      <c r="AE34" s="85" t="e">
        <f>#REF!</f>
        <v>#REF!</v>
      </c>
      <c r="AF34" s="85" t="e">
        <f>#REF!</f>
        <v>#REF!</v>
      </c>
      <c r="AG34" s="85" t="e">
        <f>#REF!</f>
        <v>#REF!</v>
      </c>
      <c r="AH34" s="85" t="e">
        <f>#REF!</f>
        <v>#REF!</v>
      </c>
      <c r="AI34" s="85" t="e">
        <f>#REF!</f>
        <v>#REF!</v>
      </c>
      <c r="AJ34" s="93" t="e">
        <f>#REF!</f>
        <v>#REF!</v>
      </c>
      <c r="AK34" s="85" t="e">
        <f>#REF!</f>
        <v>#REF!</v>
      </c>
      <c r="AL34" s="85" t="e">
        <f>#REF!</f>
        <v>#REF!</v>
      </c>
      <c r="AM34" s="85" t="e">
        <f>#REF!</f>
        <v>#REF!</v>
      </c>
    </row>
  </sheetData>
  <phoneticPr fontId="2"/>
  <pageMargins left="0.7" right="0.7" top="0.75" bottom="0.75" header="0.3" footer="0.3"/>
  <pageSetup paperSize="8"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22</vt:i4>
      </vt:variant>
    </vt:vector>
  </HeadingPairs>
  <TitlesOfParts>
    <vt:vector size="29" baseType="lpstr">
      <vt:lpstr>①申請書兼請求書（必須）</vt:lpstr>
      <vt:lpstr>②申請・実績一覧 （必須）</vt:lpstr>
      <vt:lpstr>③委任状（任意・要押印）</vt:lpstr>
      <vt:lpstr>④口座通帳写し（必須）</vt:lpstr>
      <vt:lpstr>⑤みなし有料重説写し</vt:lpstr>
      <vt:lpstr>DB</vt:lpstr>
      <vt:lpstr>台帳格納</vt:lpstr>
      <vt:lpstr>①入所系</vt:lpstr>
      <vt:lpstr>①入所系支援金区分</vt:lpstr>
      <vt:lpstr>②入所系【有料】</vt:lpstr>
      <vt:lpstr>②入所系【有料】支援金区分</vt:lpstr>
      <vt:lpstr>③通所系</vt:lpstr>
      <vt:lpstr>③通所系・小規模多機能</vt:lpstr>
      <vt:lpstr>③通所系・小規模多機能支援金区分</vt:lpstr>
      <vt:lpstr>③通所系支援金区分</vt:lpstr>
      <vt:lpstr>④訪問系</vt:lpstr>
      <vt:lpstr>④訪問系支援金区分</vt:lpstr>
      <vt:lpstr>'①申請書兼請求書（必須）'!Print_Area</vt:lpstr>
      <vt:lpstr>'②申請・実績一覧 （必須）'!Print_Area</vt:lpstr>
      <vt:lpstr>'③委任状（任意・要押印）'!Print_Area</vt:lpstr>
      <vt:lpstr>'④口座通帳写し（必須）'!Print_Area</vt:lpstr>
      <vt:lpstr>⑤みなし有料重説写し!Print_Area</vt:lpstr>
      <vt:lpstr>DB!Print_Area</vt:lpstr>
      <vt:lpstr>台帳格納!Print_Area</vt:lpstr>
      <vt:lpstr>'②申請・実績一覧 （必須）'!Print_Titles</vt:lpstr>
      <vt:lpstr>確認済フラグ</vt:lpstr>
      <vt:lpstr>金融機関コード</vt:lpstr>
      <vt:lpstr>支援金額</vt:lpstr>
      <vt:lpstr>施設区分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1350122</cp:lastModifiedBy>
  <cp:lastPrinted>2025-05-26T22:50:16Z</cp:lastPrinted>
  <dcterms:created xsi:type="dcterms:W3CDTF">2022-12-13T21:59:29Z</dcterms:created>
  <dcterms:modified xsi:type="dcterms:W3CDTF">2025-07-24T03:04:59Z</dcterms:modified>
</cp:coreProperties>
</file>